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db9\Desktop\"/>
    </mc:Choice>
  </mc:AlternateContent>
  <xr:revisionPtr revIDLastSave="0" documentId="13_ncr:1_{B97D0969-E91F-457C-B7C6-D777FF47D3AC}" xr6:coauthVersionLast="47" xr6:coauthVersionMax="47" xr10:uidLastSave="{00000000-0000-0000-0000-000000000000}"/>
  <bookViews>
    <workbookView xWindow="-98" yWindow="-98" windowWidth="20715" windowHeight="13276" activeTab="2" xr2:uid="{CE45D83E-B1D1-41BD-8433-D1D165B915B4}"/>
  </bookViews>
  <sheets>
    <sheet name="メンズ" sheetId="1" r:id="rId1"/>
    <sheet name="レディース" sheetId="2" r:id="rId2"/>
    <sheet name="ユニセックス 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33" i="2" l="1"/>
  <c r="AG58" i="1"/>
  <c r="AG56" i="1"/>
  <c r="AO58" i="1"/>
  <c r="AN58" i="1"/>
  <c r="AM58" i="1"/>
  <c r="AO56" i="1"/>
  <c r="AN56" i="1"/>
  <c r="AM56" i="1"/>
  <c r="AM57" i="1"/>
  <c r="AM55" i="1"/>
  <c r="AP55" i="1" s="1"/>
  <c r="AH58" i="1"/>
  <c r="AF58" i="1"/>
  <c r="AF57" i="1"/>
  <c r="AH56" i="1"/>
  <c r="AF56" i="1"/>
  <c r="AF55" i="1"/>
  <c r="AD59" i="1" s="1"/>
  <c r="AG42" i="1"/>
  <c r="AF42" i="1"/>
  <c r="AH16" i="2"/>
  <c r="AG16" i="2"/>
  <c r="AF16" i="2"/>
  <c r="AO16" i="2"/>
  <c r="AN16" i="2"/>
  <c r="AM16" i="2"/>
  <c r="AM15" i="2"/>
  <c r="AM13" i="2"/>
  <c r="AF15" i="2"/>
  <c r="AH42" i="1"/>
  <c r="AM18" i="1"/>
  <c r="AM24" i="1"/>
  <c r="AM22" i="1"/>
  <c r="AM16" i="1"/>
  <c r="AO24" i="1"/>
  <c r="AN24" i="1"/>
  <c r="AM23" i="1"/>
  <c r="AO42" i="1"/>
  <c r="AN42" i="1"/>
  <c r="AM42" i="1"/>
  <c r="AM38" i="1"/>
  <c r="AM40" i="1"/>
  <c r="AM41" i="1"/>
  <c r="AM39" i="1"/>
  <c r="AF41" i="1"/>
  <c r="AH24" i="1"/>
  <c r="AG24" i="1"/>
  <c r="AF24" i="1"/>
  <c r="AF23" i="1"/>
  <c r="AP23" i="1" s="1"/>
  <c r="AO68" i="1"/>
  <c r="AN68" i="1"/>
  <c r="AM68" i="1"/>
  <c r="AM67" i="1"/>
  <c r="AH68" i="1"/>
  <c r="AG68" i="1"/>
  <c r="AF68" i="1"/>
  <c r="AF67" i="1"/>
  <c r="AF21" i="2"/>
  <c r="AD26" i="2" s="1"/>
  <c r="AF8" i="2"/>
  <c r="AF7" i="2"/>
  <c r="AD17" i="2" s="1"/>
  <c r="AF65" i="1"/>
  <c r="AF64" i="1"/>
  <c r="AF63" i="1"/>
  <c r="AF50" i="1"/>
  <c r="AF49" i="1"/>
  <c r="AF48" i="1"/>
  <c r="AF47" i="1"/>
  <c r="AM15" i="1"/>
  <c r="AF20" i="1"/>
  <c r="AF19" i="1"/>
  <c r="AF18" i="1"/>
  <c r="AF17" i="1"/>
  <c r="AF16" i="1"/>
  <c r="AC74" i="1" s="1"/>
  <c r="AF15" i="1"/>
  <c r="AF40" i="1"/>
  <c r="AF39" i="1"/>
  <c r="AF38" i="1"/>
  <c r="AF37" i="1"/>
  <c r="AF36" i="1"/>
  <c r="AF35" i="1"/>
  <c r="AO40" i="1"/>
  <c r="AN40" i="1"/>
  <c r="AH40" i="1"/>
  <c r="AG40" i="1"/>
  <c r="AC10" i="3"/>
  <c r="AC11" i="3"/>
  <c r="AC12" i="3"/>
  <c r="AC13" i="3"/>
  <c r="AC14" i="3"/>
  <c r="AC15" i="3"/>
  <c r="AC32" i="3"/>
  <c r="AM32" i="3"/>
  <c r="AC33" i="3"/>
  <c r="AM33" i="3"/>
  <c r="AP33" i="3" s="1"/>
  <c r="AC34" i="3"/>
  <c r="AM34" i="3"/>
  <c r="AC35" i="3"/>
  <c r="AP35" i="3" s="1"/>
  <c r="AM35" i="3"/>
  <c r="AC36" i="3"/>
  <c r="AC37" i="3"/>
  <c r="AM66" i="2"/>
  <c r="AF66" i="2"/>
  <c r="AM65" i="2"/>
  <c r="AF65" i="2"/>
  <c r="AM64" i="2"/>
  <c r="AF64" i="2"/>
  <c r="AM63" i="2"/>
  <c r="AF63" i="2"/>
  <c r="AM62" i="2"/>
  <c r="AF62" i="2"/>
  <c r="AM61" i="2"/>
  <c r="AF61" i="2"/>
  <c r="AM60" i="2"/>
  <c r="AF60" i="2"/>
  <c r="AM59" i="2"/>
  <c r="AF59" i="2"/>
  <c r="AM47" i="2"/>
  <c r="AF47" i="2"/>
  <c r="AM46" i="2"/>
  <c r="AF46" i="2"/>
  <c r="AM45" i="2"/>
  <c r="AF45" i="2"/>
  <c r="AM44" i="2"/>
  <c r="AF44" i="2"/>
  <c r="AM43" i="2"/>
  <c r="AF43" i="2"/>
  <c r="AM42" i="2"/>
  <c r="AF42" i="2"/>
  <c r="AM37" i="2"/>
  <c r="AF37" i="2"/>
  <c r="AM36" i="2"/>
  <c r="AF36" i="2"/>
  <c r="AM35" i="2"/>
  <c r="AF35" i="2"/>
  <c r="AM34" i="2"/>
  <c r="AF34" i="2"/>
  <c r="AF33" i="2"/>
  <c r="AM32" i="2"/>
  <c r="AF32" i="2"/>
  <c r="AO25" i="2"/>
  <c r="AN25" i="2"/>
  <c r="AM25" i="2"/>
  <c r="AH25" i="2"/>
  <c r="AG25" i="2"/>
  <c r="AF25" i="2"/>
  <c r="AM21" i="2"/>
  <c r="AO14" i="2"/>
  <c r="AN14" i="2"/>
  <c r="AM14" i="2"/>
  <c r="AH14" i="2"/>
  <c r="AG14" i="2"/>
  <c r="AF14" i="2"/>
  <c r="AF13" i="2"/>
  <c r="AO12" i="2"/>
  <c r="AN12" i="2"/>
  <c r="AM12" i="2"/>
  <c r="AH12" i="2"/>
  <c r="AG12" i="2"/>
  <c r="AF12" i="2"/>
  <c r="AM11" i="2"/>
  <c r="AP11" i="2" s="1"/>
  <c r="AF11" i="2"/>
  <c r="AO10" i="2"/>
  <c r="AN10" i="2"/>
  <c r="AM10" i="2"/>
  <c r="AH10" i="2"/>
  <c r="AG10" i="2"/>
  <c r="AF10" i="2"/>
  <c r="AM9" i="2"/>
  <c r="AF9" i="2"/>
  <c r="AO8" i="2"/>
  <c r="AN8" i="2"/>
  <c r="AM8" i="2"/>
  <c r="AH8" i="2"/>
  <c r="AG8" i="2"/>
  <c r="AM7" i="2"/>
  <c r="AO66" i="1"/>
  <c r="AN66" i="1"/>
  <c r="AM66" i="1"/>
  <c r="AH66" i="1"/>
  <c r="AG66" i="1"/>
  <c r="AF66" i="1"/>
  <c r="AM65" i="1"/>
  <c r="AO64" i="1"/>
  <c r="AN64" i="1"/>
  <c r="AM64" i="1"/>
  <c r="AH64" i="1"/>
  <c r="AG64" i="1"/>
  <c r="AM63" i="1"/>
  <c r="AO50" i="1"/>
  <c r="AN50" i="1"/>
  <c r="AM50" i="1"/>
  <c r="AH50" i="1"/>
  <c r="AG50" i="1"/>
  <c r="AM49" i="1"/>
  <c r="AO48" i="1"/>
  <c r="AN48" i="1"/>
  <c r="AM48" i="1"/>
  <c r="AH48" i="1"/>
  <c r="AG48" i="1"/>
  <c r="AM47" i="1"/>
  <c r="AO38" i="1"/>
  <c r="AN38" i="1"/>
  <c r="AH38" i="1"/>
  <c r="AG38" i="1"/>
  <c r="AM37" i="1"/>
  <c r="AO36" i="1"/>
  <c r="AN36" i="1"/>
  <c r="AM36" i="1"/>
  <c r="AH36" i="1"/>
  <c r="AG36" i="1"/>
  <c r="AM35" i="1"/>
  <c r="AO22" i="1"/>
  <c r="AN22" i="1"/>
  <c r="AH22" i="1"/>
  <c r="AG22" i="1"/>
  <c r="AF22" i="1"/>
  <c r="AM21" i="1"/>
  <c r="AF21" i="1"/>
  <c r="AO20" i="1"/>
  <c r="AN20" i="1"/>
  <c r="AM20" i="1"/>
  <c r="AH20" i="1"/>
  <c r="AG20" i="1"/>
  <c r="AM19" i="1"/>
  <c r="AO18" i="1"/>
  <c r="AN18" i="1"/>
  <c r="AH18" i="1"/>
  <c r="AG18" i="1"/>
  <c r="AM17" i="1"/>
  <c r="AO16" i="1"/>
  <c r="AN16" i="1"/>
  <c r="AH16" i="1"/>
  <c r="AG74" i="1" s="1"/>
  <c r="AG16" i="1"/>
  <c r="AE74" i="1" l="1"/>
  <c r="AD16" i="3"/>
  <c r="AC42" i="3"/>
  <c r="AP34" i="3"/>
  <c r="AO41" i="3"/>
  <c r="AP32" i="3"/>
  <c r="AJ41" i="3" s="1"/>
  <c r="AQ25" i="2"/>
  <c r="AR16" i="2"/>
  <c r="AR25" i="2"/>
  <c r="AP25" i="2"/>
  <c r="AD38" i="2"/>
  <c r="AD48" i="2"/>
  <c r="AE71" i="2"/>
  <c r="AQ16" i="2"/>
  <c r="AP35" i="2"/>
  <c r="AC71" i="2"/>
  <c r="AP8" i="2"/>
  <c r="AP34" i="2"/>
  <c r="AP46" i="2"/>
  <c r="AP7" i="2"/>
  <c r="AP15" i="2"/>
  <c r="AQ8" i="2"/>
  <c r="AQ12" i="2"/>
  <c r="AR14" i="2"/>
  <c r="AR8" i="2"/>
  <c r="AR12" i="2"/>
  <c r="AP37" i="2"/>
  <c r="AP44" i="2"/>
  <c r="AP47" i="2"/>
  <c r="AG71" i="2"/>
  <c r="AP62" i="2"/>
  <c r="AP63" i="2"/>
  <c r="AP16" i="2"/>
  <c r="AP60" i="2"/>
  <c r="AR58" i="1"/>
  <c r="AP57" i="1"/>
  <c r="AQ58" i="1"/>
  <c r="AP58" i="1"/>
  <c r="AQ56" i="1"/>
  <c r="AP48" i="1"/>
  <c r="AP41" i="1"/>
  <c r="AQ24" i="1"/>
  <c r="AR56" i="1"/>
  <c r="AR42" i="1"/>
  <c r="AP24" i="1"/>
  <c r="AP40" i="1"/>
  <c r="AD25" i="1"/>
  <c r="AC73" i="1" s="1"/>
  <c r="AP42" i="1"/>
  <c r="AR24" i="1"/>
  <c r="AP56" i="1"/>
  <c r="AD43" i="1"/>
  <c r="AQ42" i="1"/>
  <c r="AP10" i="2"/>
  <c r="AP61" i="2"/>
  <c r="AP42" i="2"/>
  <c r="AP13" i="2"/>
  <c r="AP43" i="2"/>
  <c r="AQ10" i="2"/>
  <c r="AR10" i="2"/>
  <c r="AP14" i="2"/>
  <c r="AP33" i="2"/>
  <c r="AD67" i="2"/>
  <c r="AP12" i="2"/>
  <c r="AP32" i="2"/>
  <c r="AP36" i="2"/>
  <c r="AP65" i="2"/>
  <c r="AP9" i="2"/>
  <c r="AQ14" i="2"/>
  <c r="AP45" i="2"/>
  <c r="AP59" i="2"/>
  <c r="AP66" i="2"/>
  <c r="AP68" i="1"/>
  <c r="AR68" i="1"/>
  <c r="AP67" i="1"/>
  <c r="AD51" i="1"/>
  <c r="AP39" i="1"/>
  <c r="AQ68" i="1"/>
  <c r="AD69" i="1"/>
  <c r="AQ40" i="1"/>
  <c r="AR40" i="1"/>
  <c r="AP20" i="1"/>
  <c r="AP64" i="2"/>
  <c r="AD38" i="3"/>
  <c r="AC41" i="3" s="1"/>
  <c r="AP21" i="2"/>
  <c r="AP22" i="1"/>
  <c r="AP47" i="1"/>
  <c r="AQ64" i="1"/>
  <c r="AP37" i="1"/>
  <c r="AR48" i="1"/>
  <c r="AP64" i="1"/>
  <c r="AQ36" i="1"/>
  <c r="AQ50" i="1"/>
  <c r="AQ66" i="1"/>
  <c r="AR66" i="1"/>
  <c r="AQ38" i="1"/>
  <c r="AQ16" i="1"/>
  <c r="AP38" i="1"/>
  <c r="AR36" i="1"/>
  <c r="AR16" i="1"/>
  <c r="AR18" i="1"/>
  <c r="AR20" i="1"/>
  <c r="AR22" i="1"/>
  <c r="AQ48" i="1"/>
  <c r="AR38" i="1"/>
  <c r="AP21" i="1"/>
  <c r="AP35" i="1"/>
  <c r="AR64" i="1"/>
  <c r="AP66" i="1"/>
  <c r="AP49" i="1"/>
  <c r="AQ18" i="1"/>
  <c r="AQ20" i="1"/>
  <c r="AQ22" i="1"/>
  <c r="AP50" i="1"/>
  <c r="AP65" i="1"/>
  <c r="AP15" i="1"/>
  <c r="AP17" i="1"/>
  <c r="AP36" i="1"/>
  <c r="AP63" i="1"/>
  <c r="AP18" i="1"/>
  <c r="AP19" i="1"/>
  <c r="AR50" i="1"/>
  <c r="AP16" i="1"/>
  <c r="AC70" i="2" l="1"/>
  <c r="AO70" i="2"/>
  <c r="AJ70" i="2"/>
  <c r="AJ73" i="1"/>
  <c r="AO73" i="1"/>
</calcChain>
</file>

<file path=xl/sharedStrings.xml><?xml version="1.0" encoding="utf-8"?>
<sst xmlns="http://schemas.openxmlformats.org/spreadsheetml/2006/main" count="522" uniqueCount="137">
  <si>
    <t>シーズン</t>
    <phoneticPr fontId="2"/>
  </si>
  <si>
    <t>開催日程</t>
    <rPh sb="0" eb="2">
      <t>カイサイ</t>
    </rPh>
    <rPh sb="2" eb="4">
      <t>ニッテイ</t>
    </rPh>
    <phoneticPr fontId="2"/>
  </si>
  <si>
    <t>掛け率</t>
    <rPh sb="0" eb="1">
      <t>カ</t>
    </rPh>
    <rPh sb="2" eb="3">
      <t>リツ</t>
    </rPh>
    <phoneticPr fontId="2"/>
  </si>
  <si>
    <t>オーダー締切</t>
    <rPh sb="4" eb="6">
      <t>シメキリ</t>
    </rPh>
    <phoneticPr fontId="2"/>
  </si>
  <si>
    <t>シューズ　</t>
    <phoneticPr fontId="2"/>
  </si>
  <si>
    <t>％</t>
    <phoneticPr fontId="2"/>
  </si>
  <si>
    <t>オプション</t>
    <phoneticPr fontId="2"/>
  </si>
  <si>
    <t>貴社名</t>
    <rPh sb="0" eb="3">
      <t>キシャメイ</t>
    </rPh>
    <phoneticPr fontId="2"/>
  </si>
  <si>
    <t>お届け先ご住所</t>
    <rPh sb="1" eb="2">
      <t>トド</t>
    </rPh>
    <rPh sb="3" eb="4">
      <t>サキ</t>
    </rPh>
    <rPh sb="5" eb="7">
      <t>ジュウショ</t>
    </rPh>
    <phoneticPr fontId="2"/>
  </si>
  <si>
    <t>〒</t>
    <phoneticPr fontId="2"/>
  </si>
  <si>
    <t>店舗名</t>
    <rPh sb="0" eb="3">
      <t>テンポメイ</t>
    </rPh>
    <phoneticPr fontId="2"/>
  </si>
  <si>
    <t>電話</t>
    <rPh sb="0" eb="2">
      <t>デンワ</t>
    </rPh>
    <phoneticPr fontId="2"/>
  </si>
  <si>
    <t>メール</t>
    <phoneticPr fontId="2"/>
  </si>
  <si>
    <t>担当者</t>
    <rPh sb="0" eb="3">
      <t>タントウシャ</t>
    </rPh>
    <phoneticPr fontId="2"/>
  </si>
  <si>
    <t>戸松朋子</t>
    <rPh sb="0" eb="2">
      <t>トマツ</t>
    </rPh>
    <rPh sb="2" eb="4">
      <t>トモコ</t>
    </rPh>
    <phoneticPr fontId="2"/>
  </si>
  <si>
    <t>住所</t>
    <rPh sb="0" eb="2">
      <t>ジュウショ</t>
    </rPh>
    <phoneticPr fontId="2"/>
  </si>
  <si>
    <t>080-1145-0656</t>
    <phoneticPr fontId="2"/>
  </si>
  <si>
    <t>premiogordo26@gmail.com</t>
    <phoneticPr fontId="2"/>
  </si>
  <si>
    <t>※オプション内訳表記  H:ハーフソール T:トゥスチール</t>
    <phoneticPr fontId="2"/>
  </si>
  <si>
    <t>全て税込み価格です</t>
    <rPh sb="0" eb="1">
      <t>スベ</t>
    </rPh>
    <rPh sb="2" eb="4">
      <t>ゼイコ</t>
    </rPh>
    <rPh sb="5" eb="7">
      <t>カカク</t>
    </rPh>
    <phoneticPr fontId="2"/>
  </si>
  <si>
    <t>品番</t>
    <rPh sb="0" eb="2">
      <t>ヒンバン</t>
    </rPh>
    <phoneticPr fontId="2"/>
  </si>
  <si>
    <t>納期</t>
    <rPh sb="0" eb="2">
      <t>ノウキ</t>
    </rPh>
    <phoneticPr fontId="2"/>
  </si>
  <si>
    <t>カラー</t>
    <phoneticPr fontId="2"/>
  </si>
  <si>
    <t>計</t>
    <rPh sb="0" eb="1">
      <t>ケイ</t>
    </rPh>
    <phoneticPr fontId="2"/>
  </si>
  <si>
    <t>上代</t>
    <rPh sb="0" eb="2">
      <t>ジョウダイ</t>
    </rPh>
    <phoneticPr fontId="2"/>
  </si>
  <si>
    <t>下代</t>
    <rPh sb="0" eb="2">
      <t>ゲダイ</t>
    </rPh>
    <phoneticPr fontId="2"/>
  </si>
  <si>
    <t>下代計</t>
    <rPh sb="0" eb="2">
      <t>ゲダイ</t>
    </rPh>
    <rPh sb="2" eb="3">
      <t>ケイ</t>
    </rPh>
    <phoneticPr fontId="2"/>
  </si>
  <si>
    <t>H</t>
    <phoneticPr fontId="2"/>
  </si>
  <si>
    <t>T</t>
    <phoneticPr fontId="2"/>
  </si>
  <si>
    <t>HT</t>
    <phoneticPr fontId="2"/>
  </si>
  <si>
    <t>BLK</t>
    <phoneticPr fontId="2"/>
  </si>
  <si>
    <t>PGM1801</t>
    <phoneticPr fontId="2"/>
  </si>
  <si>
    <t>Ramon　ラモン</t>
  </si>
  <si>
    <t>DBR</t>
    <phoneticPr fontId="2"/>
  </si>
  <si>
    <t>CM/WHT</t>
    <phoneticPr fontId="2"/>
  </si>
  <si>
    <t>Vチップ</t>
    <phoneticPr fontId="2"/>
  </si>
  <si>
    <t>足</t>
    <rPh sb="0" eb="1">
      <t>アシ</t>
    </rPh>
    <phoneticPr fontId="2"/>
  </si>
  <si>
    <t>PGM2002</t>
    <phoneticPr fontId="2"/>
  </si>
  <si>
    <t>Sans　サンス</t>
    <phoneticPr fontId="2"/>
  </si>
  <si>
    <t>ローファー</t>
    <phoneticPr fontId="2"/>
  </si>
  <si>
    <t>PGM2301</t>
    <phoneticPr fontId="2"/>
  </si>
  <si>
    <t>Kerry　ケリー</t>
    <phoneticPr fontId="2"/>
  </si>
  <si>
    <t>TBC</t>
    <phoneticPr fontId="2"/>
  </si>
  <si>
    <t>ブーツ</t>
    <phoneticPr fontId="2"/>
  </si>
  <si>
    <t>PGM2401</t>
    <phoneticPr fontId="2"/>
  </si>
  <si>
    <t>Amanusa アマヌサ</t>
    <phoneticPr fontId="2"/>
  </si>
  <si>
    <t>シングルモンク</t>
    <phoneticPr fontId="2"/>
  </si>
  <si>
    <t>メンズ合計足数</t>
    <rPh sb="3" eb="5">
      <t>ゴウケイ</t>
    </rPh>
    <rPh sb="5" eb="7">
      <t>アシカズ</t>
    </rPh>
    <phoneticPr fontId="2"/>
  </si>
  <si>
    <t>メンズ靴下代総計</t>
    <rPh sb="3" eb="4">
      <t>クツ</t>
    </rPh>
    <rPh sb="4" eb="6">
      <t>ゲダイ</t>
    </rPh>
    <rPh sb="6" eb="8">
      <t>ソウケイ</t>
    </rPh>
    <phoneticPr fontId="2"/>
  </si>
  <si>
    <t>メンズオプション下代総計</t>
    <rPh sb="8" eb="10">
      <t>ゲダイ</t>
    </rPh>
    <rPh sb="10" eb="12">
      <t>ソウケイ</t>
    </rPh>
    <phoneticPr fontId="2"/>
  </si>
  <si>
    <t>オーダー日</t>
    <rPh sb="4" eb="5">
      <t>ビ</t>
    </rPh>
    <phoneticPr fontId="2"/>
  </si>
  <si>
    <t>シューズ</t>
    <phoneticPr fontId="2"/>
  </si>
  <si>
    <t>%</t>
    <phoneticPr fontId="2"/>
  </si>
  <si>
    <t>PG1601</t>
    <phoneticPr fontId="2"/>
  </si>
  <si>
    <t>Barraganバラガン</t>
    <phoneticPr fontId="2"/>
  </si>
  <si>
    <t>レディースVチップ</t>
    <phoneticPr fontId="2"/>
  </si>
  <si>
    <t>WHT</t>
    <phoneticPr fontId="2"/>
  </si>
  <si>
    <t>PG2101</t>
    <phoneticPr fontId="2"/>
  </si>
  <si>
    <t>Ciro シーロ</t>
    <phoneticPr fontId="2"/>
  </si>
  <si>
    <t>レディースブーツ</t>
    <phoneticPr fontId="2"/>
  </si>
  <si>
    <t>※トゥスチール不可</t>
    <rPh sb="7" eb="9">
      <t>フカ</t>
    </rPh>
    <phoneticPr fontId="2"/>
  </si>
  <si>
    <t>PG1605</t>
    <phoneticPr fontId="2"/>
  </si>
  <si>
    <t>Maite マイテ</t>
    <phoneticPr fontId="2"/>
  </si>
  <si>
    <t>TAU</t>
    <phoneticPr fontId="2"/>
  </si>
  <si>
    <t>フラットパンプス</t>
    <phoneticPr fontId="2"/>
  </si>
  <si>
    <r>
      <t>S</t>
    </r>
    <r>
      <rPr>
        <b/>
        <sz val="8"/>
        <color theme="1"/>
        <rFont val="游ゴシック"/>
        <family val="3"/>
        <charset val="128"/>
      </rPr>
      <t>(22~22.5)</t>
    </r>
    <phoneticPr fontId="2"/>
  </si>
  <si>
    <t>M(23~23.5)</t>
    <phoneticPr fontId="2"/>
  </si>
  <si>
    <t>L(24~24.5)</t>
    <phoneticPr fontId="2"/>
  </si>
  <si>
    <t>PG2001</t>
    <phoneticPr fontId="2"/>
  </si>
  <si>
    <t>Pili ピリ</t>
    <phoneticPr fontId="2"/>
  </si>
  <si>
    <t>BR</t>
    <phoneticPr fontId="2"/>
  </si>
  <si>
    <t>トングサンダル</t>
    <phoneticPr fontId="2"/>
  </si>
  <si>
    <t>LBL</t>
    <phoneticPr fontId="2"/>
  </si>
  <si>
    <t>PG1607</t>
    <phoneticPr fontId="2"/>
  </si>
  <si>
    <t>Gema ヘマ</t>
    <phoneticPr fontId="2"/>
  </si>
  <si>
    <t>PPS</t>
    <phoneticPr fontId="2"/>
  </si>
  <si>
    <t>PKS</t>
    <phoneticPr fontId="2"/>
  </si>
  <si>
    <t>ミュール</t>
    <phoneticPr fontId="2"/>
  </si>
  <si>
    <t>URU</t>
    <phoneticPr fontId="2"/>
  </si>
  <si>
    <t>レディース合計足数</t>
    <rPh sb="5" eb="7">
      <t>ゴウケイ</t>
    </rPh>
    <rPh sb="7" eb="9">
      <t>アシカズ</t>
    </rPh>
    <phoneticPr fontId="2"/>
  </si>
  <si>
    <t>レディース靴下代総計</t>
    <rPh sb="5" eb="6">
      <t>クツ</t>
    </rPh>
    <rPh sb="6" eb="8">
      <t>ゲダイ</t>
    </rPh>
    <rPh sb="8" eb="10">
      <t>ソウケイ</t>
    </rPh>
    <phoneticPr fontId="2"/>
  </si>
  <si>
    <t>レディースオプション下代総計</t>
    <rPh sb="10" eb="12">
      <t>ゲダイ</t>
    </rPh>
    <rPh sb="12" eb="14">
      <t>ソウケイ</t>
    </rPh>
    <phoneticPr fontId="2"/>
  </si>
  <si>
    <t>ユニセックスオプション下代総計</t>
    <rPh sb="11" eb="13">
      <t>ゲダイ</t>
    </rPh>
    <rPh sb="13" eb="15">
      <t>ソウケイ</t>
    </rPh>
    <phoneticPr fontId="2"/>
  </si>
  <si>
    <t>ユニセックス靴下代総計</t>
    <rPh sb="6" eb="7">
      <t>クツ</t>
    </rPh>
    <rPh sb="7" eb="9">
      <t>ゲダイ</t>
    </rPh>
    <rPh sb="9" eb="11">
      <t>ソウケイ</t>
    </rPh>
    <phoneticPr fontId="2"/>
  </si>
  <si>
    <t>ユニセックス合計足数</t>
    <rPh sb="6" eb="8">
      <t>ゴウケイ</t>
    </rPh>
    <rPh sb="8" eb="10">
      <t>アシカズ</t>
    </rPh>
    <phoneticPr fontId="2"/>
  </si>
  <si>
    <t>BGM</t>
    <phoneticPr fontId="2"/>
  </si>
  <si>
    <t>クロスサンダル</t>
    <phoneticPr fontId="2"/>
  </si>
  <si>
    <t>BGS</t>
    <phoneticPr fontId="2"/>
  </si>
  <si>
    <t>Soren　ソレン</t>
    <phoneticPr fontId="2"/>
  </si>
  <si>
    <t>CM</t>
    <phoneticPr fontId="2"/>
  </si>
  <si>
    <t>PG2302</t>
    <phoneticPr fontId="2"/>
  </si>
  <si>
    <t>※トゥスチール不可</t>
    <phoneticPr fontId="2"/>
  </si>
  <si>
    <t>スリップオン</t>
    <phoneticPr fontId="2"/>
  </si>
  <si>
    <t>Fala　ファラ</t>
    <phoneticPr fontId="2"/>
  </si>
  <si>
    <t>PG2403</t>
    <phoneticPr fontId="2"/>
  </si>
  <si>
    <t>全て税込み価格です</t>
    <phoneticPr fontId="2"/>
  </si>
  <si>
    <t>BLK/WHT</t>
    <phoneticPr fontId="2"/>
  </si>
  <si>
    <t>※現在2カラーのみご注文を承っております</t>
    <rPh sb="1" eb="3">
      <t>ゲンザイ</t>
    </rPh>
    <rPh sb="10" eb="12">
      <t>チュウモン</t>
    </rPh>
    <rPh sb="13" eb="14">
      <t>ウケタマワ</t>
    </rPh>
    <phoneticPr fontId="2"/>
  </si>
  <si>
    <t>※本モデルは受注会限定でご注文を承ります</t>
    <rPh sb="1" eb="2">
      <t>ホン</t>
    </rPh>
    <rPh sb="6" eb="9">
      <t>ジュチュウカイ</t>
    </rPh>
    <rPh sb="9" eb="11">
      <t>ゲンテイ</t>
    </rPh>
    <rPh sb="13" eb="15">
      <t>チュウモン</t>
    </rPh>
    <rPh sb="16" eb="17">
      <t>ウケタマワ</t>
    </rPh>
    <phoneticPr fontId="2"/>
  </si>
  <si>
    <t>WHTは価格が異なります</t>
    <rPh sb="4" eb="6">
      <t>カカク</t>
    </rPh>
    <rPh sb="7" eb="8">
      <t>コト</t>
    </rPh>
    <phoneticPr fontId="2"/>
  </si>
  <si>
    <t>order sheet
premio gordo</t>
    <phoneticPr fontId="2"/>
  </si>
  <si>
    <t>2025/9/11-12</t>
    <phoneticPr fontId="2"/>
  </si>
  <si>
    <t>9/17(水)</t>
    <rPh sb="4" eb="7">
      <t>スイ</t>
    </rPh>
    <phoneticPr fontId="2"/>
  </si>
  <si>
    <t>111-0025 東京都台東区東浅草2-17-5-201</t>
    <rPh sb="9" eb="12">
      <t>トウキョウト</t>
    </rPh>
    <rPh sb="12" eb="18">
      <t>タイトウクヒガシアサクサ</t>
    </rPh>
    <phoneticPr fontId="2"/>
  </si>
  <si>
    <t>BLKS</t>
    <phoneticPr fontId="2"/>
  </si>
  <si>
    <t>CHL</t>
    <phoneticPr fontId="2"/>
  </si>
  <si>
    <t>ブラック</t>
    <phoneticPr fontId="2"/>
  </si>
  <si>
    <t>ダークブラウン</t>
    <phoneticPr fontId="2"/>
  </si>
  <si>
    <t>キャメルホワイト</t>
    <phoneticPr fontId="2"/>
  </si>
  <si>
    <t>ホワイト</t>
    <phoneticPr fontId="2"/>
  </si>
  <si>
    <t>チョコ</t>
    <phoneticPr fontId="2"/>
  </si>
  <si>
    <t>ダーク　ブラウン</t>
    <phoneticPr fontId="2"/>
  </si>
  <si>
    <t>ブラック　　ホワイト</t>
    <phoneticPr fontId="2"/>
  </si>
  <si>
    <t>ブラック　スエード</t>
    <phoneticPr fontId="2"/>
  </si>
  <si>
    <t>タバコ</t>
    <phoneticPr fontId="2"/>
  </si>
  <si>
    <t>ベージュスエード</t>
    <phoneticPr fontId="2"/>
  </si>
  <si>
    <t>ベージュ　　スエード</t>
    <phoneticPr fontId="2"/>
  </si>
  <si>
    <t>トープ</t>
    <phoneticPr fontId="2"/>
  </si>
  <si>
    <t>ブラウン</t>
    <phoneticPr fontId="2"/>
  </si>
  <si>
    <t>パープル　スエード</t>
    <phoneticPr fontId="2"/>
  </si>
  <si>
    <t>ピンク　スエード</t>
    <phoneticPr fontId="2"/>
  </si>
  <si>
    <t>ウルシ</t>
    <phoneticPr fontId="2"/>
  </si>
  <si>
    <t>ライト　ブルー</t>
    <phoneticPr fontId="2"/>
  </si>
  <si>
    <t>キャメル</t>
    <phoneticPr fontId="2"/>
  </si>
  <si>
    <t>ベージュムートン</t>
    <phoneticPr fontId="2"/>
  </si>
  <si>
    <t>2026年4月末</t>
    <rPh sb="4" eb="5">
      <t>ネン</t>
    </rPh>
    <rPh sb="6" eb="7">
      <t>ガツ</t>
    </rPh>
    <rPh sb="7" eb="8">
      <t>マツ</t>
    </rPh>
    <phoneticPr fontId="2"/>
  </si>
  <si>
    <t>2026年1月</t>
    <rPh sb="4" eb="5">
      <t>ネン</t>
    </rPh>
    <rPh sb="6" eb="7">
      <t>ガツ</t>
    </rPh>
    <phoneticPr fontId="2"/>
  </si>
  <si>
    <t>2026年4月末</t>
    <rPh sb="4" eb="5">
      <t>ネン</t>
    </rPh>
    <rPh sb="6" eb="8">
      <t>ガツマツ</t>
    </rPh>
    <phoneticPr fontId="2"/>
  </si>
  <si>
    <t>ー</t>
    <phoneticPr fontId="2"/>
  </si>
  <si>
    <t>2026年2月</t>
    <rPh sb="4" eb="5">
      <t>ネン</t>
    </rPh>
    <rPh sb="6" eb="7">
      <t>ガツ</t>
    </rPh>
    <phoneticPr fontId="2"/>
  </si>
  <si>
    <t>PGM2502</t>
    <phoneticPr fontId="2"/>
  </si>
  <si>
    <t>Mies　ミース</t>
    <phoneticPr fontId="2"/>
  </si>
  <si>
    <t>ストレートチップ</t>
    <phoneticPr fontId="2"/>
  </si>
  <si>
    <t>メンズ・レディース・ユニセックスのブックがございます。下部からご選択ください。</t>
    <phoneticPr fontId="2"/>
  </si>
  <si>
    <t>1型につき6足以上のご注文をお願いいたします(複数カラーが混じっても差し支えございません)。</t>
    <rPh sb="1" eb="2">
      <t>カタ</t>
    </rPh>
    <rPh sb="6" eb="7">
      <t>アシ</t>
    </rPh>
    <rPh sb="7" eb="9">
      <t>イジョウ</t>
    </rPh>
    <rPh sb="11" eb="13">
      <t>チュウモン</t>
    </rPh>
    <rPh sb="15" eb="16">
      <t>ネガ</t>
    </rPh>
    <rPh sb="23" eb="25">
      <t>フクスウ</t>
    </rPh>
    <rPh sb="29" eb="30">
      <t>マ</t>
    </rPh>
    <rPh sb="34" eb="35">
      <t>サ</t>
    </rPh>
    <rPh sb="36" eb="37">
      <t>ツカ</t>
    </rPh>
    <phoneticPr fontId="2"/>
  </si>
  <si>
    <t>BLKSは価格が異なります</t>
    <rPh sb="5" eb="7">
      <t>カカク</t>
    </rPh>
    <rPh sb="8" eb="9">
      <t>コト</t>
    </rPh>
    <phoneticPr fontId="2"/>
  </si>
  <si>
    <t>2色で価格が異なります</t>
    <rPh sb="1" eb="2">
      <t>イロ</t>
    </rPh>
    <rPh sb="3" eb="5">
      <t>カカク</t>
    </rPh>
    <rPh sb="6" eb="7">
      <t>コト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</si>
</sst>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F800]dddd\,\ mmmm\ dd\,\ yyyy"/>
    <numFmt numFmtId="177" formatCode="&quot;¥&quot;#,##0_);[Red]\(&quot;¥&quot;#,##0\)"/>
  </numFmts>
  <fonts count="59" x14ac:knownFonts="1">
    <font>
      <sz val="12"/>
      <color theme="1"/>
      <name val="游ゴシック"/>
      <family val="2"/>
      <charset val="128"/>
      <scheme val="minor"/>
    </font>
    <font>
      <sz val="12"/>
      <color theme="0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sz val="12"/>
      <color theme="1"/>
      <name val="メイリオ"/>
      <family val="3"/>
      <charset val="128"/>
    </font>
    <font>
      <sz val="16"/>
      <color theme="1"/>
      <name val="游ゴシック Medium"/>
      <family val="3"/>
      <charset val="128"/>
    </font>
    <font>
      <sz val="10"/>
      <color theme="1"/>
      <name val="メイリオ"/>
      <family val="3"/>
      <charset val="128"/>
    </font>
    <font>
      <sz val="12"/>
      <color theme="0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u/>
      <sz val="12"/>
      <color theme="10"/>
      <name val="游ゴシック"/>
      <family val="2"/>
      <charset val="128"/>
      <scheme val="minor"/>
    </font>
    <font>
      <u/>
      <sz val="10"/>
      <color theme="10"/>
      <name val="游ゴシック"/>
      <family val="2"/>
      <charset val="128"/>
      <scheme val="minor"/>
    </font>
    <font>
      <u/>
      <sz val="10"/>
      <color theme="1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9"/>
      <color theme="1"/>
      <name val="メイリオ"/>
      <family val="3"/>
      <charset val="128"/>
    </font>
    <font>
      <sz val="8"/>
      <color theme="1"/>
      <name val="游ゴシック"/>
      <family val="3"/>
      <charset val="128"/>
    </font>
    <font>
      <sz val="12"/>
      <color theme="1"/>
      <name val="メイリオ"/>
      <family val="3"/>
      <charset val="128"/>
    </font>
    <font>
      <sz val="8"/>
      <color theme="1"/>
      <name val="游ゴシック"/>
      <family val="3"/>
      <charset val="128"/>
      <scheme val="minor"/>
    </font>
    <font>
      <sz val="8"/>
      <color rgb="FF00B0F0"/>
      <name val="游ゴシック"/>
      <family val="3"/>
      <charset val="128"/>
    </font>
    <font>
      <sz val="8"/>
      <color theme="9" tint="-0.249977111117893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sz val="12"/>
      <color rgb="FF00B0F0"/>
      <name val="游ゴシック"/>
      <family val="3"/>
      <charset val="128"/>
    </font>
    <font>
      <sz val="12"/>
      <color theme="9"/>
      <name val="游ゴシック"/>
      <family val="3"/>
      <charset val="128"/>
    </font>
    <font>
      <sz val="12"/>
      <color theme="8"/>
      <name val="游ゴシック"/>
      <family val="3"/>
      <charset val="128"/>
    </font>
    <font>
      <sz val="6"/>
      <color theme="1"/>
      <name val="游ゴシック"/>
      <family val="3"/>
      <charset val="128"/>
    </font>
    <font>
      <b/>
      <sz val="16"/>
      <color theme="8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sz val="12"/>
      <color theme="1"/>
      <name val="游ゴシック Medium"/>
      <family val="3"/>
      <charset val="128"/>
    </font>
    <font>
      <sz val="8"/>
      <color rgb="FF00B0F0"/>
      <name val="游ゴシック Medium"/>
      <family val="3"/>
      <charset val="128"/>
    </font>
    <font>
      <sz val="8"/>
      <color theme="9" tint="-0.249977111117893"/>
      <name val="游ゴシック Medium"/>
      <family val="3"/>
      <charset val="128"/>
    </font>
    <font>
      <sz val="8"/>
      <color theme="1"/>
      <name val="游ゴシック Medium"/>
      <family val="3"/>
      <charset val="128"/>
    </font>
    <font>
      <b/>
      <sz val="14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sz val="12"/>
      <color theme="8"/>
      <name val="游ゴシック Medium"/>
      <family val="3"/>
      <charset val="128"/>
    </font>
    <font>
      <sz val="12"/>
      <color theme="9"/>
      <name val="游ゴシック Medium"/>
      <family val="3"/>
      <charset val="128"/>
    </font>
    <font>
      <sz val="12"/>
      <color rgb="FF00B0F0"/>
      <name val="游ゴシック Medium"/>
      <family val="3"/>
      <charset val="128"/>
    </font>
    <font>
      <sz val="6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b/>
      <sz val="9"/>
      <color rgb="FFFF000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2"/>
      <color rgb="FFC00000"/>
      <name val="游ゴシック Medium"/>
      <family val="3"/>
      <charset val="128"/>
    </font>
    <font>
      <sz val="12"/>
      <color rgb="FFC00000"/>
      <name val="游ゴシック Medium"/>
      <family val="3"/>
      <charset val="128"/>
    </font>
    <font>
      <sz val="9"/>
      <color theme="8"/>
      <name val="游ゴシック Medium"/>
      <family val="3"/>
      <charset val="128"/>
    </font>
    <font>
      <sz val="9"/>
      <color theme="9"/>
      <name val="游ゴシック Medium"/>
      <family val="3"/>
      <charset val="128"/>
    </font>
    <font>
      <sz val="9"/>
      <color theme="1"/>
      <name val="游ゴシック Medium"/>
      <family val="3"/>
      <charset val="128"/>
    </font>
    <font>
      <b/>
      <sz val="11"/>
      <color theme="1"/>
      <name val="游ゴシック Medium"/>
      <family val="3"/>
      <charset val="128"/>
    </font>
    <font>
      <sz val="10"/>
      <color rgb="FF00B0F0"/>
      <name val="游ゴシック"/>
      <family val="3"/>
      <charset val="128"/>
    </font>
    <font>
      <b/>
      <sz val="8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sz val="10"/>
      <color theme="1"/>
      <name val="游ゴシック Medium"/>
      <family val="3"/>
      <charset val="128"/>
    </font>
    <font>
      <sz val="7"/>
      <color theme="1"/>
      <name val="游ゴシック Medium"/>
      <family val="3"/>
      <charset val="128"/>
    </font>
    <font>
      <sz val="7"/>
      <color theme="1"/>
      <name val="游ゴシック"/>
      <family val="3"/>
      <charset val="128"/>
    </font>
    <font>
      <b/>
      <sz val="12"/>
      <color rgb="FFFF0000"/>
      <name val="游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double">
        <color indexed="64"/>
      </bottom>
      <diagonal/>
    </border>
    <border>
      <left/>
      <right/>
      <top style="hair">
        <color auto="1"/>
      </top>
      <bottom style="double">
        <color indexed="64"/>
      </bottom>
      <diagonal/>
    </border>
    <border>
      <left/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/>
      <top style="hair">
        <color auto="1"/>
      </top>
      <bottom style="double">
        <color indexed="64"/>
      </bottom>
      <diagonal/>
    </border>
    <border>
      <left/>
      <right style="medium">
        <color auto="1"/>
      </right>
      <top style="hair">
        <color auto="1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>
      <left style="double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>
      <left style="double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double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/>
      <top style="double">
        <color indexed="64"/>
      </top>
      <bottom style="hair">
        <color auto="1"/>
      </bottom>
      <diagonal/>
    </border>
    <border>
      <left/>
      <right/>
      <top style="double">
        <color indexed="64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 diagonalUp="1">
      <left style="thin">
        <color auto="1"/>
      </left>
      <right/>
      <top/>
      <bottom style="medium">
        <color auto="1"/>
      </bottom>
      <diagonal style="thin">
        <color auto="1"/>
      </diagonal>
    </border>
    <border diagonalUp="1">
      <left/>
      <right/>
      <top/>
      <bottom style="medium">
        <color auto="1"/>
      </bottom>
      <diagonal style="thin">
        <color auto="1"/>
      </diagonal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double">
        <color auto="1"/>
      </left>
      <right/>
      <top style="double">
        <color indexed="64"/>
      </top>
      <bottom style="hair">
        <color auto="1"/>
      </bottom>
      <diagonal/>
    </border>
    <border>
      <left/>
      <right style="medium">
        <color auto="1"/>
      </right>
      <top style="double">
        <color indexed="64"/>
      </top>
      <bottom style="hair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double">
        <color auto="1"/>
      </left>
      <right style="thin">
        <color indexed="64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thin">
        <color indexed="64"/>
      </right>
      <top/>
      <bottom style="double">
        <color indexed="64"/>
      </bottom>
      <diagonal/>
    </border>
    <border>
      <left style="medium">
        <color auto="1"/>
      </left>
      <right/>
      <top style="double">
        <color indexed="64"/>
      </top>
      <bottom style="hair">
        <color auto="1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auto="1"/>
      </top>
      <bottom style="medium">
        <color auto="1"/>
      </bottom>
      <diagonal/>
    </border>
    <border diagonalUp="1">
      <left style="thin">
        <color indexed="64"/>
      </left>
      <right/>
      <top style="medium">
        <color auto="1"/>
      </top>
      <bottom/>
      <diagonal style="thin">
        <color indexed="64"/>
      </diagonal>
    </border>
    <border diagonalUp="1">
      <left/>
      <right/>
      <top style="medium">
        <color auto="1"/>
      </top>
      <bottom/>
      <diagonal style="thin">
        <color indexed="64"/>
      </diagonal>
    </border>
    <border diagonalUp="1">
      <left/>
      <right style="double">
        <color auto="1"/>
      </right>
      <top style="medium">
        <color auto="1"/>
      </top>
      <bottom/>
      <diagonal style="thin">
        <color indexed="64"/>
      </diagonal>
    </border>
    <border diagonalUp="1">
      <left/>
      <right style="double">
        <color auto="1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/>
      <right style="thin">
        <color auto="1"/>
      </right>
      <top style="medium">
        <color auto="1"/>
      </top>
      <bottom/>
      <diagonal style="thin">
        <color indexed="64"/>
      </diagonal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/>
      <right style="thin">
        <color auto="1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 diagonalUp="1">
      <left/>
      <right style="thin">
        <color auto="1"/>
      </right>
      <top/>
      <bottom style="medium">
        <color auto="1"/>
      </bottom>
      <diagonal style="thin">
        <color indexed="64"/>
      </diagonal>
    </border>
    <border diagonalUp="1">
      <left/>
      <right style="thin">
        <color auto="1"/>
      </right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auto="1"/>
      </left>
      <right/>
      <top style="hair">
        <color auto="1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 diagonalUp="1">
      <left/>
      <right style="double">
        <color auto="1"/>
      </right>
      <top/>
      <bottom style="medium">
        <color auto="1"/>
      </bottom>
      <diagonal style="thin">
        <color indexed="64"/>
      </diagonal>
    </border>
    <border>
      <left style="double">
        <color auto="1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double">
        <color auto="1"/>
      </right>
      <top style="thin">
        <color indexed="64"/>
      </top>
      <bottom/>
      <diagonal style="thin">
        <color indexed="64"/>
      </diagonal>
    </border>
    <border diagonalUp="1">
      <left style="thin">
        <color auto="1"/>
      </left>
      <right/>
      <top/>
      <bottom style="double">
        <color indexed="64"/>
      </bottom>
      <diagonal style="thin">
        <color auto="1"/>
      </diagonal>
    </border>
    <border diagonalUp="1">
      <left/>
      <right/>
      <top/>
      <bottom style="double">
        <color indexed="64"/>
      </bottom>
      <diagonal style="thin">
        <color auto="1"/>
      </diagonal>
    </border>
    <border diagonalUp="1">
      <left/>
      <right style="double">
        <color auto="1"/>
      </right>
      <top/>
      <bottom style="double">
        <color indexed="64"/>
      </bottom>
      <diagonal style="thin">
        <color auto="1"/>
      </diagonal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47">
    <xf numFmtId="0" fontId="0" fillId="0" borderId="0" xfId="0"/>
    <xf numFmtId="0" fontId="5" fillId="0" borderId="0" xfId="0" applyFont="1"/>
    <xf numFmtId="176" fontId="4" fillId="3" borderId="13" xfId="0" applyNumberFormat="1" applyFont="1" applyFill="1" applyBorder="1" applyAlignment="1">
      <alignment vertical="center"/>
    </xf>
    <xf numFmtId="0" fontId="6" fillId="3" borderId="1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76" fontId="5" fillId="0" borderId="0" xfId="0" applyNumberFormat="1" applyFont="1" applyAlignment="1">
      <alignment horizontal="center" vertical="center"/>
    </xf>
    <xf numFmtId="0" fontId="5" fillId="0" borderId="24" xfId="0" applyFont="1" applyBorder="1"/>
    <xf numFmtId="0" fontId="8" fillId="7" borderId="28" xfId="0" applyFont="1" applyFill="1" applyBorder="1" applyAlignment="1">
      <alignment horizontal="left"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176" fontId="8" fillId="7" borderId="28" xfId="0" applyNumberFormat="1" applyFont="1" applyFill="1" applyBorder="1" applyAlignment="1">
      <alignment horizontal="left" vertical="center"/>
    </xf>
    <xf numFmtId="0" fontId="16" fillId="0" borderId="0" xfId="0" applyFont="1" applyAlignment="1">
      <alignment horizontal="left"/>
    </xf>
    <xf numFmtId="0" fontId="18" fillId="0" borderId="0" xfId="0" applyFont="1"/>
    <xf numFmtId="0" fontId="20" fillId="0" borderId="53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25" fillId="0" borderId="67" xfId="0" applyFont="1" applyBorder="1" applyAlignment="1" applyProtection="1">
      <alignment horizontal="center" vertical="center"/>
      <protection locked="0"/>
    </xf>
    <xf numFmtId="0" fontId="26" fillId="0" borderId="68" xfId="0" applyFont="1" applyBorder="1" applyAlignment="1" applyProtection="1">
      <alignment horizontal="center" vertical="center"/>
      <protection locked="0"/>
    </xf>
    <xf numFmtId="0" fontId="14" fillId="0" borderId="68" xfId="0" applyFont="1" applyBorder="1" applyAlignment="1" applyProtection="1">
      <alignment horizontal="center" vertical="center"/>
      <protection locked="0"/>
    </xf>
    <xf numFmtId="0" fontId="27" fillId="6" borderId="68" xfId="0" applyFont="1" applyFill="1" applyBorder="1" applyAlignment="1" applyProtection="1">
      <alignment horizontal="center" vertical="center"/>
      <protection locked="0"/>
    </xf>
    <xf numFmtId="0" fontId="27" fillId="6" borderId="69" xfId="0" applyFont="1" applyFill="1" applyBorder="1" applyAlignment="1">
      <alignment horizontal="center" vertical="center"/>
    </xf>
    <xf numFmtId="0" fontId="26" fillId="0" borderId="70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0" fontId="28" fillId="0" borderId="72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27" fillId="6" borderId="67" xfId="0" applyFont="1" applyFill="1" applyBorder="1" applyAlignment="1" applyProtection="1">
      <alignment horizontal="center"/>
      <protection locked="0"/>
    </xf>
    <xf numFmtId="0" fontId="26" fillId="0" borderId="68" xfId="0" applyFont="1" applyBorder="1" applyAlignment="1" applyProtection="1">
      <alignment horizontal="center"/>
      <protection locked="0"/>
    </xf>
    <xf numFmtId="0" fontId="14" fillId="0" borderId="68" xfId="0" applyFont="1" applyBorder="1" applyAlignment="1" applyProtection="1">
      <alignment horizontal="center"/>
      <protection locked="0"/>
    </xf>
    <xf numFmtId="0" fontId="27" fillId="6" borderId="68" xfId="0" applyFont="1" applyFill="1" applyBorder="1" applyAlignment="1" applyProtection="1">
      <alignment horizontal="center"/>
      <protection locked="0"/>
    </xf>
    <xf numFmtId="0" fontId="27" fillId="6" borderId="70" xfId="0" applyFont="1" applyFill="1" applyBorder="1" applyAlignment="1" applyProtection="1">
      <alignment horizontal="center"/>
      <protection locked="0"/>
    </xf>
    <xf numFmtId="0" fontId="26" fillId="0" borderId="70" xfId="0" applyFont="1" applyBorder="1" applyAlignment="1" applyProtection="1">
      <alignment horizontal="center"/>
      <protection locked="0"/>
    </xf>
    <xf numFmtId="0" fontId="14" fillId="0" borderId="70" xfId="0" applyFont="1" applyBorder="1" applyAlignment="1" applyProtection="1">
      <alignment horizontal="center"/>
      <protection locked="0"/>
    </xf>
    <xf numFmtId="0" fontId="25" fillId="0" borderId="69" xfId="0" applyFont="1" applyBorder="1" applyAlignment="1">
      <alignment horizontal="center" vertical="center"/>
    </xf>
    <xf numFmtId="0" fontId="28" fillId="0" borderId="78" xfId="0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30" fillId="0" borderId="83" xfId="0" applyFont="1" applyBorder="1" applyAlignment="1">
      <alignment horizontal="center"/>
    </xf>
    <xf numFmtId="0" fontId="30" fillId="0" borderId="84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32" fillId="0" borderId="53" xfId="0" applyFont="1" applyBorder="1" applyAlignment="1">
      <alignment horizontal="center" vertical="center"/>
    </xf>
    <xf numFmtId="0" fontId="33" fillId="0" borderId="54" xfId="0" applyFont="1" applyBorder="1" applyAlignment="1">
      <alignment horizontal="center" vertical="center"/>
    </xf>
    <xf numFmtId="0" fontId="34" fillId="0" borderId="54" xfId="0" applyFont="1" applyBorder="1" applyAlignment="1">
      <alignment horizontal="center" vertical="center"/>
    </xf>
    <xf numFmtId="0" fontId="34" fillId="0" borderId="86" xfId="0" applyFont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0" fontId="34" fillId="0" borderId="50" xfId="0" applyFont="1" applyBorder="1" applyAlignment="1">
      <alignment horizontal="center" vertical="center"/>
    </xf>
    <xf numFmtId="0" fontId="34" fillId="6" borderId="0" xfId="0" applyFont="1" applyFill="1" applyAlignment="1">
      <alignment horizontal="center" vertical="center"/>
    </xf>
    <xf numFmtId="0" fontId="36" fillId="6" borderId="0" xfId="0" applyFont="1" applyFill="1" applyAlignment="1">
      <alignment horizontal="center" vertical="center"/>
    </xf>
    <xf numFmtId="0" fontId="37" fillId="0" borderId="68" xfId="0" applyFont="1" applyBorder="1" applyAlignment="1" applyProtection="1">
      <alignment horizontal="center" vertical="center"/>
      <protection locked="0"/>
    </xf>
    <xf numFmtId="0" fontId="38" fillId="0" borderId="68" xfId="0" applyFont="1" applyBorder="1" applyAlignment="1" applyProtection="1">
      <alignment horizontal="center" vertical="center"/>
      <protection locked="0"/>
    </xf>
    <xf numFmtId="0" fontId="3" fillId="0" borderId="68" xfId="0" applyFont="1" applyBorder="1" applyAlignment="1" applyProtection="1">
      <alignment horizontal="center" vertical="center"/>
      <protection locked="0"/>
    </xf>
    <xf numFmtId="0" fontId="39" fillId="0" borderId="68" xfId="0" applyFont="1" applyBorder="1" applyAlignment="1" applyProtection="1">
      <alignment horizontal="center" vertical="center"/>
      <protection locked="0"/>
    </xf>
    <xf numFmtId="0" fontId="3" fillId="0" borderId="88" xfId="0" applyFont="1" applyBorder="1" applyAlignment="1" applyProtection="1">
      <alignment horizontal="center" vertical="center"/>
      <protection locked="0"/>
    </xf>
    <xf numFmtId="0" fontId="39" fillId="0" borderId="69" xfId="0" applyFont="1" applyBorder="1" applyAlignment="1">
      <alignment horizontal="center" vertical="center"/>
    </xf>
    <xf numFmtId="0" fontId="38" fillId="0" borderId="68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40" fillId="0" borderId="36" xfId="0" applyFont="1" applyBorder="1" applyAlignment="1">
      <alignment horizontal="center" vertical="center"/>
    </xf>
    <xf numFmtId="0" fontId="40" fillId="0" borderId="72" xfId="0" applyFont="1" applyBorder="1" applyAlignment="1">
      <alignment horizontal="center" vertical="center"/>
    </xf>
    <xf numFmtId="0" fontId="36" fillId="6" borderId="0" xfId="0" applyFont="1" applyFill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7" fillId="0" borderId="79" xfId="0" applyFont="1" applyBorder="1" applyAlignment="1" applyProtection="1">
      <alignment horizontal="center"/>
      <protection locked="0"/>
    </xf>
    <xf numFmtId="0" fontId="38" fillId="0" borderId="79" xfId="0" applyFont="1" applyBorder="1" applyAlignment="1" applyProtection="1">
      <alignment horizontal="center"/>
      <protection locked="0"/>
    </xf>
    <xf numFmtId="0" fontId="3" fillId="0" borderId="79" xfId="0" applyFont="1" applyBorder="1" applyAlignment="1" applyProtection="1">
      <alignment horizontal="center"/>
      <protection locked="0"/>
    </xf>
    <xf numFmtId="0" fontId="37" fillId="0" borderId="80" xfId="0" applyFont="1" applyBorder="1" applyAlignment="1" applyProtection="1">
      <alignment horizontal="center"/>
      <protection locked="0"/>
    </xf>
    <xf numFmtId="0" fontId="38" fillId="0" borderId="80" xfId="0" applyFont="1" applyBorder="1" applyAlignment="1" applyProtection="1">
      <alignment horizontal="center"/>
      <protection locked="0"/>
    </xf>
    <xf numFmtId="0" fontId="3" fillId="0" borderId="80" xfId="0" applyFont="1" applyBorder="1" applyAlignment="1" applyProtection="1">
      <alignment horizontal="center"/>
      <protection locked="0"/>
    </xf>
    <xf numFmtId="0" fontId="38" fillId="0" borderId="12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7" fillId="0" borderId="92" xfId="0" applyFont="1" applyBorder="1" applyAlignment="1">
      <alignment horizontal="center"/>
    </xf>
    <xf numFmtId="0" fontId="38" fillId="0" borderId="8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8" fillId="0" borderId="14" xfId="0" applyFont="1" applyBorder="1" applyAlignment="1">
      <alignment horizontal="center" vertical="center"/>
    </xf>
    <xf numFmtId="0" fontId="28" fillId="0" borderId="59" xfId="0" applyFont="1" applyBorder="1" applyAlignment="1">
      <alignment horizontal="center" vertical="center"/>
    </xf>
    <xf numFmtId="0" fontId="28" fillId="0" borderId="79" xfId="0" applyFont="1" applyBorder="1" applyAlignment="1">
      <alignment horizontal="center" vertical="center"/>
    </xf>
    <xf numFmtId="0" fontId="40" fillId="0" borderId="59" xfId="0" applyFont="1" applyBorder="1" applyAlignment="1">
      <alignment horizontal="center" vertical="center"/>
    </xf>
    <xf numFmtId="0" fontId="40" fillId="0" borderId="78" xfId="0" applyFont="1" applyBorder="1" applyAlignment="1">
      <alignment horizontal="center" vertical="center"/>
    </xf>
    <xf numFmtId="0" fontId="3" fillId="0" borderId="0" xfId="0" applyFont="1"/>
    <xf numFmtId="0" fontId="41" fillId="0" borderId="14" xfId="0" applyFont="1" applyBorder="1" applyAlignment="1">
      <alignment horizontal="center"/>
    </xf>
    <xf numFmtId="0" fontId="41" fillId="0" borderId="16" xfId="0" applyFont="1" applyBorder="1" applyAlignment="1">
      <alignment horizontal="center"/>
    </xf>
    <xf numFmtId="0" fontId="41" fillId="0" borderId="0" xfId="0" applyFont="1" applyAlignment="1">
      <alignment horizontal="center"/>
    </xf>
    <xf numFmtId="0" fontId="32" fillId="0" borderId="97" xfId="0" applyFont="1" applyBorder="1" applyAlignment="1" applyProtection="1">
      <alignment vertical="center"/>
      <protection locked="0"/>
    </xf>
    <xf numFmtId="0" fontId="32" fillId="0" borderId="68" xfId="0" applyFont="1" applyBorder="1" applyAlignment="1" applyProtection="1">
      <alignment vertical="center"/>
      <protection locked="0"/>
    </xf>
    <xf numFmtId="0" fontId="40" fillId="0" borderId="39" xfId="0" applyFont="1" applyBorder="1" applyAlignment="1">
      <alignment horizontal="center" vertical="center"/>
    </xf>
    <xf numFmtId="0" fontId="41" fillId="0" borderId="100" xfId="0" applyFont="1" applyBorder="1" applyAlignment="1">
      <alignment horizontal="center"/>
    </xf>
    <xf numFmtId="0" fontId="32" fillId="0" borderId="58" xfId="0" applyFont="1" applyBorder="1" applyAlignment="1" applyProtection="1">
      <alignment vertical="center"/>
      <protection locked="0"/>
    </xf>
    <xf numFmtId="0" fontId="32" fillId="0" borderId="79" xfId="0" applyFont="1" applyBorder="1" applyAlignment="1" applyProtection="1">
      <alignment vertical="center"/>
      <protection locked="0"/>
    </xf>
    <xf numFmtId="0" fontId="40" fillId="0" borderId="14" xfId="0" applyFont="1" applyBorder="1" applyAlignment="1">
      <alignment horizontal="center" vertical="center"/>
    </xf>
    <xf numFmtId="176" fontId="4" fillId="3" borderId="11" xfId="0" applyNumberFormat="1" applyFont="1" applyFill="1" applyBorder="1" applyAlignment="1">
      <alignment horizontal="left" vertical="center"/>
    </xf>
    <xf numFmtId="0" fontId="18" fillId="0" borderId="0" xfId="0" applyFont="1" applyAlignment="1">
      <alignment horizontal="left"/>
    </xf>
    <xf numFmtId="0" fontId="9" fillId="0" borderId="37" xfId="0" applyFont="1" applyBorder="1" applyAlignment="1">
      <alignment horizontal="center" vertical="center" wrapText="1"/>
    </xf>
    <xf numFmtId="0" fontId="27" fillId="0" borderId="79" xfId="0" applyFont="1" applyBorder="1" applyAlignment="1" applyProtection="1">
      <alignment horizontal="center"/>
      <protection locked="0"/>
    </xf>
    <xf numFmtId="0" fontId="26" fillId="0" borderId="79" xfId="0" applyFont="1" applyBorder="1" applyAlignment="1" applyProtection="1">
      <alignment horizontal="center"/>
      <protection locked="0"/>
    </xf>
    <xf numFmtId="0" fontId="14" fillId="0" borderId="79" xfId="0" applyFont="1" applyBorder="1" applyAlignment="1" applyProtection="1">
      <alignment horizontal="center"/>
      <protection locked="0"/>
    </xf>
    <xf numFmtId="0" fontId="27" fillId="0" borderId="80" xfId="0" applyFont="1" applyBorder="1" applyAlignment="1" applyProtection="1">
      <alignment horizontal="center"/>
      <protection locked="0"/>
    </xf>
    <xf numFmtId="0" fontId="26" fillId="0" borderId="80" xfId="0" applyFont="1" applyBorder="1" applyAlignment="1" applyProtection="1">
      <alignment horizontal="center"/>
      <protection locked="0"/>
    </xf>
    <xf numFmtId="0" fontId="14" fillId="0" borderId="80" xfId="0" applyFont="1" applyBorder="1" applyAlignment="1" applyProtection="1">
      <alignment horizontal="center"/>
      <protection locked="0"/>
    </xf>
    <xf numFmtId="0" fontId="39" fillId="0" borderId="108" xfId="0" applyFont="1" applyBorder="1" applyAlignment="1">
      <alignment horizontal="center" vertical="center"/>
    </xf>
    <xf numFmtId="0" fontId="38" fillId="0" borderId="109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/>
    </xf>
    <xf numFmtId="0" fontId="46" fillId="0" borderId="39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8" fillId="0" borderId="37" xfId="0" applyFont="1" applyBorder="1" applyAlignment="1">
      <alignment horizontal="center" vertical="center"/>
    </xf>
    <xf numFmtId="0" fontId="32" fillId="0" borderId="112" xfId="0" applyFont="1" applyBorder="1" applyAlignment="1">
      <alignment horizontal="center" vertical="center"/>
    </xf>
    <xf numFmtId="0" fontId="33" fillId="0" borderId="113" xfId="0" applyFont="1" applyBorder="1" applyAlignment="1">
      <alignment horizontal="center" vertical="center"/>
    </xf>
    <xf numFmtId="0" fontId="34" fillId="0" borderId="113" xfId="0" applyFont="1" applyBorder="1" applyAlignment="1">
      <alignment horizontal="center" vertical="center"/>
    </xf>
    <xf numFmtId="0" fontId="34" fillId="0" borderId="115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9" xfId="0" applyFont="1" applyBorder="1"/>
    <xf numFmtId="0" fontId="37" fillId="0" borderId="116" xfId="0" applyFont="1" applyBorder="1" applyAlignment="1" applyProtection="1">
      <alignment horizontal="center" vertical="center"/>
      <protection locked="0"/>
    </xf>
    <xf numFmtId="0" fontId="38" fillId="0" borderId="58" xfId="0" applyFont="1" applyBorder="1" applyAlignment="1" applyProtection="1">
      <alignment horizontal="center" vertical="center"/>
      <protection locked="0"/>
    </xf>
    <xf numFmtId="0" fontId="3" fillId="0" borderId="58" xfId="0" applyFont="1" applyBorder="1" applyAlignment="1" applyProtection="1">
      <alignment horizontal="center" vertical="center"/>
      <protection locked="0"/>
    </xf>
    <xf numFmtId="0" fontId="37" fillId="0" borderId="80" xfId="0" applyFont="1" applyBorder="1" applyAlignment="1" applyProtection="1">
      <alignment horizontal="center" vertical="center"/>
      <protection locked="0"/>
    </xf>
    <xf numFmtId="0" fontId="38" fillId="0" borderId="80" xfId="0" applyFont="1" applyBorder="1" applyAlignment="1" applyProtection="1">
      <alignment horizontal="center" vertical="center"/>
      <protection locked="0"/>
    </xf>
    <xf numFmtId="0" fontId="38" fillId="0" borderId="11" xfId="0" applyFont="1" applyBorder="1" applyAlignment="1" applyProtection="1">
      <alignment horizontal="center" vertical="center"/>
      <protection locked="0"/>
    </xf>
    <xf numFmtId="0" fontId="37" fillId="0" borderId="11" xfId="0" applyFont="1" applyBorder="1" applyAlignment="1" applyProtection="1">
      <alignment horizontal="center" vertical="center"/>
      <protection locked="0"/>
    </xf>
    <xf numFmtId="0" fontId="37" fillId="0" borderId="80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40" fillId="0" borderId="79" xfId="0" applyFont="1" applyBorder="1" applyAlignment="1">
      <alignment horizontal="center" vertical="center"/>
    </xf>
    <xf numFmtId="0" fontId="3" fillId="0" borderId="2" xfId="0" applyFont="1" applyBorder="1"/>
    <xf numFmtId="0" fontId="3" fillId="0" borderId="38" xfId="0" applyFont="1" applyBorder="1"/>
    <xf numFmtId="0" fontId="41" fillId="0" borderId="83" xfId="0" applyFont="1" applyBorder="1" applyAlignment="1">
      <alignment horizontal="center"/>
    </xf>
    <xf numFmtId="0" fontId="41" fillId="0" borderId="84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30" fillId="0" borderId="14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14" fillId="6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38" fillId="6" borderId="80" xfId="0" applyFont="1" applyFill="1" applyBorder="1" applyAlignment="1">
      <alignment horizontal="center"/>
    </xf>
    <xf numFmtId="0" fontId="37" fillId="6" borderId="92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40" fillId="6" borderId="14" xfId="0" applyFont="1" applyFill="1" applyBorder="1" applyAlignment="1">
      <alignment horizontal="center" vertical="center"/>
    </xf>
    <xf numFmtId="0" fontId="40" fillId="6" borderId="59" xfId="0" applyFont="1" applyFill="1" applyBorder="1" applyAlignment="1">
      <alignment horizontal="center" vertical="center"/>
    </xf>
    <xf numFmtId="0" fontId="40" fillId="6" borderId="78" xfId="0" applyFont="1" applyFill="1" applyBorder="1" applyAlignment="1">
      <alignment horizontal="center" vertical="center"/>
    </xf>
    <xf numFmtId="0" fontId="32" fillId="6" borderId="58" xfId="0" applyFont="1" applyFill="1" applyBorder="1" applyAlignment="1" applyProtection="1">
      <alignment vertical="center"/>
      <protection locked="0"/>
    </xf>
    <xf numFmtId="0" fontId="32" fillId="6" borderId="79" xfId="0" applyFont="1" applyFill="1" applyBorder="1" applyAlignment="1" applyProtection="1">
      <alignment vertical="center"/>
      <protection locked="0"/>
    </xf>
    <xf numFmtId="0" fontId="37" fillId="6" borderId="79" xfId="0" applyFont="1" applyFill="1" applyBorder="1" applyAlignment="1" applyProtection="1">
      <alignment horizontal="center"/>
      <protection locked="0"/>
    </xf>
    <xf numFmtId="0" fontId="38" fillId="6" borderId="79" xfId="0" applyFont="1" applyFill="1" applyBorder="1" applyAlignment="1" applyProtection="1">
      <alignment horizontal="center"/>
      <protection locked="0"/>
    </xf>
    <xf numFmtId="0" fontId="3" fillId="6" borderId="79" xfId="0" applyFont="1" applyFill="1" applyBorder="1" applyAlignment="1" applyProtection="1">
      <alignment horizontal="center"/>
      <protection locked="0"/>
    </xf>
    <xf numFmtId="0" fontId="37" fillId="6" borderId="80" xfId="0" applyFont="1" applyFill="1" applyBorder="1" applyAlignment="1" applyProtection="1">
      <alignment horizontal="center"/>
      <protection locked="0"/>
    </xf>
    <xf numFmtId="0" fontId="38" fillId="6" borderId="80" xfId="0" applyFont="1" applyFill="1" applyBorder="1" applyAlignment="1" applyProtection="1">
      <alignment horizontal="center"/>
      <protection locked="0"/>
    </xf>
    <xf numFmtId="0" fontId="3" fillId="6" borderId="80" xfId="0" applyFont="1" applyFill="1" applyBorder="1" applyAlignment="1" applyProtection="1">
      <alignment horizontal="center"/>
      <protection locked="0"/>
    </xf>
    <xf numFmtId="0" fontId="30" fillId="8" borderId="14" xfId="0" applyFont="1" applyFill="1" applyBorder="1" applyAlignment="1">
      <alignment horizontal="center"/>
    </xf>
    <xf numFmtId="0" fontId="30" fillId="8" borderId="16" xfId="0" applyFont="1" applyFill="1" applyBorder="1" applyAlignment="1">
      <alignment horizontal="center"/>
    </xf>
    <xf numFmtId="0" fontId="40" fillId="0" borderId="9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145" xfId="0" applyFont="1" applyBorder="1" applyAlignment="1">
      <alignment horizontal="center" vertical="center"/>
    </xf>
    <xf numFmtId="0" fontId="28" fillId="6" borderId="39" xfId="0" applyFont="1" applyFill="1" applyBorder="1" applyAlignment="1">
      <alignment horizontal="center" vertical="center"/>
    </xf>
    <xf numFmtId="0" fontId="28" fillId="6" borderId="36" xfId="0" applyFont="1" applyFill="1" applyBorder="1" applyAlignment="1">
      <alignment horizontal="center" vertical="center"/>
    </xf>
    <xf numFmtId="0" fontId="25" fillId="6" borderId="69" xfId="0" applyFont="1" applyFill="1" applyBorder="1" applyAlignment="1">
      <alignment horizontal="center" vertical="center"/>
    </xf>
    <xf numFmtId="0" fontId="26" fillId="6" borderId="70" xfId="0" applyFont="1" applyFill="1" applyBorder="1" applyAlignment="1">
      <alignment horizontal="center" vertical="center"/>
    </xf>
    <xf numFmtId="0" fontId="14" fillId="6" borderId="71" xfId="0" applyFont="1" applyFill="1" applyBorder="1" applyAlignment="1">
      <alignment horizontal="center" vertical="center"/>
    </xf>
    <xf numFmtId="0" fontId="27" fillId="11" borderId="67" xfId="0" applyFont="1" applyFill="1" applyBorder="1" applyAlignment="1">
      <alignment horizontal="center"/>
    </xf>
    <xf numFmtId="0" fontId="26" fillId="11" borderId="68" xfId="0" applyFont="1" applyFill="1" applyBorder="1" applyAlignment="1">
      <alignment horizontal="center"/>
    </xf>
    <xf numFmtId="0" fontId="14" fillId="11" borderId="68" xfId="0" applyFont="1" applyFill="1" applyBorder="1" applyAlignment="1">
      <alignment horizontal="center"/>
    </xf>
    <xf numFmtId="0" fontId="27" fillId="11" borderId="68" xfId="0" applyFont="1" applyFill="1" applyBorder="1" applyAlignment="1">
      <alignment horizontal="center"/>
    </xf>
    <xf numFmtId="0" fontId="27" fillId="11" borderId="70" xfId="0" applyFont="1" applyFill="1" applyBorder="1" applyAlignment="1">
      <alignment horizontal="center"/>
    </xf>
    <xf numFmtId="0" fontId="26" fillId="11" borderId="70" xfId="0" applyFont="1" applyFill="1" applyBorder="1" applyAlignment="1">
      <alignment horizontal="center"/>
    </xf>
    <xf numFmtId="0" fontId="14" fillId="11" borderId="70" xfId="0" applyFont="1" applyFill="1" applyBorder="1" applyAlignment="1">
      <alignment horizontal="center"/>
    </xf>
    <xf numFmtId="0" fontId="25" fillId="11" borderId="69" xfId="0" applyFont="1" applyFill="1" applyBorder="1" applyAlignment="1">
      <alignment horizontal="center" vertical="center"/>
    </xf>
    <xf numFmtId="0" fontId="26" fillId="11" borderId="70" xfId="0" applyFont="1" applyFill="1" applyBorder="1" applyAlignment="1">
      <alignment horizontal="center" vertical="center"/>
    </xf>
    <xf numFmtId="0" fontId="14" fillId="11" borderId="71" xfId="0" applyFont="1" applyFill="1" applyBorder="1" applyAlignment="1">
      <alignment horizontal="center" vertical="center"/>
    </xf>
    <xf numFmtId="0" fontId="28" fillId="11" borderId="39" xfId="0" applyFont="1" applyFill="1" applyBorder="1" applyAlignment="1">
      <alignment horizontal="center" vertical="center"/>
    </xf>
    <xf numFmtId="0" fontId="28" fillId="11" borderId="36" xfId="0" applyFont="1" applyFill="1" applyBorder="1" applyAlignment="1">
      <alignment horizontal="center" vertical="center"/>
    </xf>
    <xf numFmtId="49" fontId="28" fillId="11" borderId="36" xfId="0" applyNumberFormat="1" applyFont="1" applyFill="1" applyBorder="1" applyAlignment="1">
      <alignment horizontal="center" vertical="center"/>
    </xf>
    <xf numFmtId="49" fontId="28" fillId="11" borderId="72" xfId="0" applyNumberFormat="1" applyFont="1" applyFill="1" applyBorder="1" applyAlignment="1">
      <alignment horizontal="center" vertical="center"/>
    </xf>
    <xf numFmtId="0" fontId="39" fillId="11" borderId="69" xfId="0" applyFont="1" applyFill="1" applyBorder="1" applyAlignment="1">
      <alignment horizontal="center" vertical="center"/>
    </xf>
    <xf numFmtId="0" fontId="38" fillId="11" borderId="68" xfId="0" applyFont="1" applyFill="1" applyBorder="1" applyAlignment="1">
      <alignment horizontal="center" vertical="center"/>
    </xf>
    <xf numFmtId="0" fontId="3" fillId="11" borderId="71" xfId="0" applyFont="1" applyFill="1" applyBorder="1" applyAlignment="1">
      <alignment horizontal="center" vertical="center"/>
    </xf>
    <xf numFmtId="0" fontId="40" fillId="11" borderId="39" xfId="0" applyFont="1" applyFill="1" applyBorder="1" applyAlignment="1">
      <alignment horizontal="center" vertical="center"/>
    </xf>
    <xf numFmtId="0" fontId="40" fillId="11" borderId="36" xfId="0" applyFont="1" applyFill="1" applyBorder="1" applyAlignment="1">
      <alignment horizontal="center" vertical="center"/>
    </xf>
    <xf numFmtId="0" fontId="40" fillId="11" borderId="72" xfId="0" applyFont="1" applyFill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27" fillId="6" borderId="58" xfId="0" applyFont="1" applyFill="1" applyBorder="1" applyAlignment="1" applyProtection="1">
      <alignment horizontal="center"/>
      <protection locked="0"/>
    </xf>
    <xf numFmtId="0" fontId="26" fillId="6" borderId="79" xfId="0" applyFont="1" applyFill="1" applyBorder="1" applyAlignment="1" applyProtection="1">
      <alignment horizontal="center"/>
      <protection locked="0"/>
    </xf>
    <xf numFmtId="0" fontId="14" fillId="6" borderId="79" xfId="0" applyFont="1" applyFill="1" applyBorder="1" applyAlignment="1" applyProtection="1">
      <alignment horizontal="center"/>
      <protection locked="0"/>
    </xf>
    <xf numFmtId="0" fontId="27" fillId="6" borderId="79" xfId="0" applyFont="1" applyFill="1" applyBorder="1" applyAlignment="1" applyProtection="1">
      <alignment horizontal="center"/>
      <protection locked="0"/>
    </xf>
    <xf numFmtId="0" fontId="27" fillId="6" borderId="80" xfId="0" applyFont="1" applyFill="1" applyBorder="1" applyAlignment="1" applyProtection="1">
      <alignment horizontal="center"/>
      <protection locked="0"/>
    </xf>
    <xf numFmtId="0" fontId="26" fillId="6" borderId="80" xfId="0" applyFont="1" applyFill="1" applyBorder="1" applyAlignment="1" applyProtection="1">
      <alignment horizontal="center"/>
      <protection locked="0"/>
    </xf>
    <xf numFmtId="0" fontId="14" fillId="6" borderId="80" xfId="0" applyFont="1" applyFill="1" applyBorder="1" applyAlignment="1" applyProtection="1">
      <alignment horizontal="center"/>
      <protection locked="0"/>
    </xf>
    <xf numFmtId="0" fontId="28" fillId="6" borderId="59" xfId="0" applyFont="1" applyFill="1" applyBorder="1" applyAlignment="1">
      <alignment horizontal="center" vertical="center"/>
    </xf>
    <xf numFmtId="0" fontId="28" fillId="6" borderId="78" xfId="0" applyFont="1" applyFill="1" applyBorder="1" applyAlignment="1">
      <alignment horizontal="center" vertical="center"/>
    </xf>
    <xf numFmtId="0" fontId="27" fillId="0" borderId="70" xfId="0" applyFont="1" applyBorder="1" applyAlignment="1" applyProtection="1">
      <alignment horizontal="center"/>
      <protection locked="0"/>
    </xf>
    <xf numFmtId="0" fontId="15" fillId="0" borderId="38" xfId="0" applyFont="1" applyBorder="1" applyAlignment="1">
      <alignment horizontal="center" vertical="center"/>
    </xf>
    <xf numFmtId="0" fontId="17" fillId="0" borderId="66" xfId="0" applyFont="1" applyBorder="1" applyAlignment="1">
      <alignment vertical="center"/>
    </xf>
    <xf numFmtId="0" fontId="51" fillId="11" borderId="73" xfId="0" applyFont="1" applyFill="1" applyBorder="1" applyAlignment="1">
      <alignment vertical="center"/>
    </xf>
    <xf numFmtId="0" fontId="28" fillId="0" borderId="66" xfId="0" applyFont="1" applyBorder="1" applyAlignment="1">
      <alignment horizontal="center" vertical="center" wrapText="1"/>
    </xf>
    <xf numFmtId="0" fontId="17" fillId="11" borderId="66" xfId="0" applyFont="1" applyFill="1" applyBorder="1" applyAlignment="1">
      <alignment vertical="center" wrapText="1"/>
    </xf>
    <xf numFmtId="0" fontId="10" fillId="6" borderId="16" xfId="0" applyFont="1" applyFill="1" applyBorder="1" applyAlignment="1">
      <alignment vertical="center"/>
    </xf>
    <xf numFmtId="0" fontId="15" fillId="6" borderId="40" xfId="0" applyFont="1" applyFill="1" applyBorder="1" applyAlignment="1">
      <alignment horizontal="center" vertical="center"/>
    </xf>
    <xf numFmtId="0" fontId="15" fillId="0" borderId="73" xfId="0" applyFont="1" applyBorder="1" applyAlignment="1">
      <alignment horizontal="center" vertical="center"/>
    </xf>
    <xf numFmtId="0" fontId="31" fillId="0" borderId="38" xfId="0" applyFont="1" applyBorder="1" applyAlignment="1">
      <alignment horizontal="center" vertical="center"/>
    </xf>
    <xf numFmtId="0" fontId="31" fillId="0" borderId="73" xfId="0" applyFont="1" applyBorder="1" applyAlignment="1">
      <alignment horizontal="center" vertical="center"/>
    </xf>
    <xf numFmtId="0" fontId="55" fillId="0" borderId="40" xfId="0" applyFont="1" applyBorder="1" applyAlignment="1">
      <alignment horizontal="center" vertical="center" wrapText="1"/>
    </xf>
    <xf numFmtId="0" fontId="34" fillId="0" borderId="66" xfId="0" applyFont="1" applyBorder="1" applyAlignment="1">
      <alignment horizontal="center" vertical="center"/>
    </xf>
    <xf numFmtId="0" fontId="56" fillId="0" borderId="66" xfId="0" applyFont="1" applyBorder="1" applyAlignment="1">
      <alignment horizontal="center" vertical="center" wrapText="1"/>
    </xf>
    <xf numFmtId="0" fontId="56" fillId="0" borderId="16" xfId="0" applyFont="1" applyBorder="1" applyAlignment="1">
      <alignment horizontal="center" vertical="center" wrapText="1"/>
    </xf>
    <xf numFmtId="0" fontId="56" fillId="0" borderId="87" xfId="0" applyFont="1" applyBorder="1" applyAlignment="1">
      <alignment horizontal="center" vertical="center" wrapText="1"/>
    </xf>
    <xf numFmtId="0" fontId="17" fillId="6" borderId="87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31" fillId="0" borderId="43" xfId="0" applyFont="1" applyBorder="1" applyAlignment="1">
      <alignment horizontal="center" vertical="center"/>
    </xf>
    <xf numFmtId="0" fontId="31" fillId="6" borderId="40" xfId="0" applyFont="1" applyFill="1" applyBorder="1" applyAlignment="1">
      <alignment horizontal="center" vertical="center"/>
    </xf>
    <xf numFmtId="0" fontId="31" fillId="0" borderId="40" xfId="0" applyFont="1" applyBorder="1" applyAlignment="1">
      <alignment horizontal="center" vertical="center"/>
    </xf>
    <xf numFmtId="0" fontId="34" fillId="0" borderId="87" xfId="0" applyFont="1" applyBorder="1" applyAlignment="1">
      <alignment horizontal="center" vertical="center"/>
    </xf>
    <xf numFmtId="0" fontId="34" fillId="6" borderId="16" xfId="0" applyFont="1" applyFill="1" applyBorder="1" applyAlignment="1">
      <alignment horizontal="center" vertical="center"/>
    </xf>
    <xf numFmtId="0" fontId="34" fillId="0" borderId="51" xfId="0" applyFont="1" applyBorder="1" applyAlignment="1">
      <alignment vertical="center"/>
    </xf>
    <xf numFmtId="0" fontId="15" fillId="0" borderId="123" xfId="0" applyFont="1" applyBorder="1" applyAlignment="1">
      <alignment horizontal="center" vertical="center"/>
    </xf>
    <xf numFmtId="0" fontId="15" fillId="0" borderId="125" xfId="0" applyFont="1" applyBorder="1" applyAlignment="1">
      <alignment horizontal="center" vertical="center"/>
    </xf>
    <xf numFmtId="0" fontId="17" fillId="0" borderId="97" xfId="0" applyFont="1" applyBorder="1" applyAlignment="1">
      <alignment horizontal="center" vertical="center"/>
    </xf>
    <xf numFmtId="0" fontId="17" fillId="0" borderId="116" xfId="0" applyFont="1" applyBorder="1" applyAlignment="1">
      <alignment horizontal="center" vertical="center"/>
    </xf>
    <xf numFmtId="0" fontId="15" fillId="0" borderId="105" xfId="0" applyFont="1" applyBorder="1" applyAlignment="1">
      <alignment horizontal="center" vertical="center"/>
    </xf>
    <xf numFmtId="0" fontId="15" fillId="0" borderId="106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07" xfId="0" applyFont="1" applyBorder="1" applyAlignment="1">
      <alignment horizontal="center" vertical="center"/>
    </xf>
    <xf numFmtId="0" fontId="15" fillId="0" borderId="133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17" fillId="0" borderId="88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57" fillId="0" borderId="79" xfId="0" applyFont="1" applyBorder="1" applyAlignment="1">
      <alignment horizontal="center" vertical="center" wrapText="1"/>
    </xf>
    <xf numFmtId="0" fontId="57" fillId="0" borderId="58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/>
    </xf>
    <xf numFmtId="0" fontId="15" fillId="6" borderId="134" xfId="0" applyFont="1" applyFill="1" applyBorder="1" applyAlignment="1">
      <alignment horizontal="center" vertical="center"/>
    </xf>
    <xf numFmtId="0" fontId="15" fillId="8" borderId="134" xfId="0" applyFont="1" applyFill="1" applyBorder="1" applyAlignment="1">
      <alignment horizontal="center" vertical="center"/>
    </xf>
    <xf numFmtId="0" fontId="17" fillId="0" borderId="87" xfId="0" applyFont="1" applyBorder="1" applyAlignment="1">
      <alignment horizontal="center" vertical="center"/>
    </xf>
    <xf numFmtId="0" fontId="57" fillId="6" borderId="87" xfId="0" applyFont="1" applyFill="1" applyBorder="1" applyAlignment="1">
      <alignment horizontal="center" vertical="center" wrapText="1"/>
    </xf>
    <xf numFmtId="0" fontId="57" fillId="8" borderId="51" xfId="0" applyFont="1" applyFill="1" applyBorder="1" applyAlignment="1">
      <alignment horizontal="center" vertical="center" wrapText="1"/>
    </xf>
    <xf numFmtId="0" fontId="15" fillId="8" borderId="43" xfId="0" applyFont="1" applyFill="1" applyBorder="1" applyAlignment="1">
      <alignment horizontal="center" vertical="center"/>
    </xf>
    <xf numFmtId="0" fontId="17" fillId="8" borderId="87" xfId="0" applyFont="1" applyFill="1" applyBorder="1" applyAlignment="1">
      <alignment horizontal="center" vertical="center"/>
    </xf>
    <xf numFmtId="0" fontId="57" fillId="8" borderId="87" xfId="0" applyFont="1" applyFill="1" applyBorder="1" applyAlignment="1">
      <alignment horizontal="center" vertical="center" wrapText="1"/>
    </xf>
    <xf numFmtId="0" fontId="8" fillId="7" borderId="36" xfId="0" applyFont="1" applyFill="1" applyBorder="1" applyAlignment="1">
      <alignment horizontal="left" vertical="center"/>
    </xf>
    <xf numFmtId="0" fontId="41" fillId="0" borderId="40" xfId="0" applyFont="1" applyBorder="1" applyAlignment="1">
      <alignment horizontal="center"/>
    </xf>
    <xf numFmtId="0" fontId="31" fillId="6" borderId="146" xfId="0" applyFont="1" applyFill="1" applyBorder="1" applyAlignment="1">
      <alignment horizontal="center" vertical="center"/>
    </xf>
    <xf numFmtId="0" fontId="34" fillId="0" borderId="39" xfId="0" applyFont="1" applyBorder="1" applyAlignment="1">
      <alignment horizontal="center" vertical="center" wrapText="1"/>
    </xf>
    <xf numFmtId="0" fontId="34" fillId="0" borderId="40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49" fontId="23" fillId="9" borderId="43" xfId="0" applyNumberFormat="1" applyFont="1" applyFill="1" applyBorder="1" applyAlignment="1">
      <alignment horizontal="center" vertical="center" wrapText="1"/>
    </xf>
    <xf numFmtId="49" fontId="23" fillId="9" borderId="65" xfId="0" applyNumberFormat="1" applyFont="1" applyFill="1" applyBorder="1" applyAlignment="1">
      <alignment horizontal="center" vertical="center" wrapText="1"/>
    </xf>
    <xf numFmtId="49" fontId="23" fillId="9" borderId="51" xfId="0" applyNumberFormat="1" applyFont="1" applyFill="1" applyBorder="1" applyAlignment="1">
      <alignment horizontal="center" vertical="center" wrapText="1"/>
    </xf>
    <xf numFmtId="0" fontId="32" fillId="0" borderId="138" xfId="0" applyFont="1" applyBorder="1" applyAlignment="1">
      <alignment horizontal="center" vertical="center"/>
    </xf>
    <xf numFmtId="0" fontId="32" fillId="0" borderId="56" xfId="0" applyFont="1" applyBorder="1" applyAlignment="1">
      <alignment horizontal="center" vertical="center"/>
    </xf>
    <xf numFmtId="0" fontId="32" fillId="0" borderId="118" xfId="0" applyFont="1" applyBorder="1" applyAlignment="1">
      <alignment horizontal="center" vertical="center"/>
    </xf>
    <xf numFmtId="0" fontId="32" fillId="0" borderId="139" xfId="0" applyFont="1" applyBorder="1" applyAlignment="1">
      <alignment horizontal="center" vertical="center"/>
    </xf>
    <xf numFmtId="0" fontId="32" fillId="0" borderId="61" xfId="0" applyFont="1" applyBorder="1" applyAlignment="1">
      <alignment horizontal="center" vertical="center"/>
    </xf>
    <xf numFmtId="0" fontId="32" fillId="0" borderId="114" xfId="0" applyFont="1" applyBorder="1" applyAlignment="1">
      <alignment horizontal="center" vertical="center"/>
    </xf>
    <xf numFmtId="0" fontId="32" fillId="0" borderId="140" xfId="0" applyFont="1" applyBorder="1" applyAlignment="1">
      <alignment horizontal="center" vertical="center"/>
    </xf>
    <xf numFmtId="0" fontId="32" fillId="0" borderId="82" xfId="0" applyFont="1" applyBorder="1" applyAlignment="1">
      <alignment horizontal="center" vertical="center"/>
    </xf>
    <xf numFmtId="0" fontId="32" fillId="0" borderId="117" xfId="0" applyFont="1" applyBorder="1" applyAlignment="1">
      <alignment horizontal="center" vertical="center"/>
    </xf>
    <xf numFmtId="0" fontId="36" fillId="0" borderId="75" xfId="0" applyFont="1" applyBorder="1" applyAlignment="1" applyProtection="1">
      <alignment horizontal="center"/>
      <protection locked="0"/>
    </xf>
    <xf numFmtId="0" fontId="36" fillId="0" borderId="76" xfId="0" applyFont="1" applyBorder="1" applyAlignment="1" applyProtection="1">
      <alignment horizontal="center"/>
      <protection locked="0"/>
    </xf>
    <xf numFmtId="0" fontId="36" fillId="0" borderId="77" xfId="0" applyFont="1" applyBorder="1" applyAlignment="1" applyProtection="1">
      <alignment horizontal="center"/>
      <protection locked="0"/>
    </xf>
    <xf numFmtId="0" fontId="36" fillId="0" borderId="74" xfId="0" applyFont="1" applyBorder="1" applyAlignment="1" applyProtection="1">
      <alignment horizontal="center"/>
      <protection locked="0"/>
    </xf>
    <xf numFmtId="0" fontId="35" fillId="0" borderId="39" xfId="0" applyFont="1" applyBorder="1" applyAlignment="1">
      <alignment horizontal="center"/>
    </xf>
    <xf numFmtId="0" fontId="35" fillId="0" borderId="40" xfId="0" applyFont="1" applyBorder="1" applyAlignment="1">
      <alignment horizontal="center"/>
    </xf>
    <xf numFmtId="0" fontId="36" fillId="0" borderId="63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13" fillId="0" borderId="32" xfId="1" applyFont="1" applyBorder="1" applyAlignment="1">
      <alignment horizontal="left" vertical="center"/>
    </xf>
    <xf numFmtId="0" fontId="13" fillId="0" borderId="33" xfId="1" applyFont="1" applyBorder="1" applyAlignment="1">
      <alignment horizontal="left" vertical="center"/>
    </xf>
    <xf numFmtId="0" fontId="13" fillId="0" borderId="34" xfId="1" applyFont="1" applyBorder="1" applyAlignment="1">
      <alignment horizontal="left" vertical="center"/>
    </xf>
    <xf numFmtId="0" fontId="17" fillId="0" borderId="15" xfId="0" applyFont="1" applyBorder="1" applyAlignment="1">
      <alignment horizontal="left"/>
    </xf>
    <xf numFmtId="0" fontId="19" fillId="0" borderId="15" xfId="0" applyFont="1" applyBorder="1" applyAlignment="1">
      <alignment horizontal="left"/>
    </xf>
    <xf numFmtId="0" fontId="18" fillId="0" borderId="15" xfId="0" applyFont="1" applyBorder="1" applyAlignment="1">
      <alignment horizontal="left"/>
    </xf>
    <xf numFmtId="0" fontId="14" fillId="8" borderId="4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4" fillId="8" borderId="38" xfId="0" applyFont="1" applyFill="1" applyBorder="1" applyAlignment="1">
      <alignment horizontal="center" vertical="center"/>
    </xf>
    <xf numFmtId="0" fontId="14" fillId="8" borderId="59" xfId="0" applyFont="1" applyFill="1" applyBorder="1" applyAlignment="1">
      <alignment horizontal="center" vertical="center"/>
    </xf>
    <xf numFmtId="0" fontId="14" fillId="8" borderId="15" xfId="0" applyFont="1" applyFill="1" applyBorder="1" applyAlignment="1">
      <alignment horizontal="center" vertical="center"/>
    </xf>
    <xf numFmtId="0" fontId="14" fillId="8" borderId="16" xfId="0" applyFont="1" applyFill="1" applyBorder="1" applyAlignment="1">
      <alignment horizontal="center" vertical="center"/>
    </xf>
    <xf numFmtId="6" fontId="3" fillId="0" borderId="8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6" fontId="3" fillId="0" borderId="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4" fillId="8" borderId="48" xfId="0" applyFont="1" applyFill="1" applyBorder="1" applyAlignment="1">
      <alignment horizontal="center"/>
    </xf>
    <xf numFmtId="0" fontId="14" fillId="8" borderId="2" xfId="0" applyFont="1" applyFill="1" applyBorder="1" applyAlignment="1">
      <alignment horizontal="center"/>
    </xf>
    <xf numFmtId="0" fontId="14" fillId="8" borderId="38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14" fillId="8" borderId="14" xfId="0" applyFont="1" applyFill="1" applyBorder="1" applyAlignment="1">
      <alignment horizontal="center" vertical="center"/>
    </xf>
    <xf numFmtId="0" fontId="14" fillId="8" borderId="58" xfId="0" applyFont="1" applyFill="1" applyBorder="1" applyAlignment="1">
      <alignment horizontal="center" vertical="center"/>
    </xf>
    <xf numFmtId="0" fontId="15" fillId="8" borderId="45" xfId="0" applyFont="1" applyFill="1" applyBorder="1" applyAlignment="1">
      <alignment horizontal="center"/>
    </xf>
    <xf numFmtId="0" fontId="15" fillId="8" borderId="46" xfId="0" applyFont="1" applyFill="1" applyBorder="1" applyAlignment="1">
      <alignment horizontal="center"/>
    </xf>
    <xf numFmtId="0" fontId="15" fillId="8" borderId="47" xfId="0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4" fillId="0" borderId="8" xfId="0" applyFont="1" applyBorder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0" fontId="24" fillId="0" borderId="17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38" xfId="0" applyFont="1" applyBorder="1" applyAlignment="1">
      <alignment horizontal="left" vertical="center"/>
    </xf>
    <xf numFmtId="0" fontId="58" fillId="0" borderId="14" xfId="0" applyFont="1" applyBorder="1" applyAlignment="1">
      <alignment horizontal="left" vertical="center"/>
    </xf>
    <xf numFmtId="0" fontId="58" fillId="0" borderId="15" xfId="0" applyFont="1" applyBorder="1" applyAlignment="1">
      <alignment horizontal="left" vertical="center"/>
    </xf>
    <xf numFmtId="0" fontId="58" fillId="0" borderId="16" xfId="0" applyFont="1" applyBorder="1" applyAlignment="1">
      <alignment horizontal="left" vertical="center"/>
    </xf>
    <xf numFmtId="0" fontId="24" fillId="6" borderId="26" xfId="0" applyFont="1" applyFill="1" applyBorder="1" applyAlignment="1" applyProtection="1">
      <alignment horizontal="center"/>
      <protection locked="0"/>
    </xf>
    <xf numFmtId="0" fontId="24" fillId="6" borderId="24" xfId="0" applyFont="1" applyFill="1" applyBorder="1" applyAlignment="1" applyProtection="1">
      <alignment horizontal="center"/>
      <protection locked="0"/>
    </xf>
    <xf numFmtId="0" fontId="24" fillId="6" borderId="25" xfId="0" applyFont="1" applyFill="1" applyBorder="1" applyAlignment="1" applyProtection="1">
      <alignment horizontal="center"/>
      <protection locked="0"/>
    </xf>
    <xf numFmtId="0" fontId="24" fillId="6" borderId="62" xfId="0" applyFont="1" applyFill="1" applyBorder="1" applyAlignment="1">
      <alignment horizontal="center" vertical="center"/>
    </xf>
    <xf numFmtId="0" fontId="24" fillId="6" borderId="63" xfId="0" applyFont="1" applyFill="1" applyBorder="1" applyAlignment="1">
      <alignment horizontal="center" vertical="center"/>
    </xf>
    <xf numFmtId="0" fontId="24" fillId="6" borderId="64" xfId="0" applyFont="1" applyFill="1" applyBorder="1" applyAlignment="1">
      <alignment horizontal="center" vertical="center"/>
    </xf>
    <xf numFmtId="6" fontId="3" fillId="6" borderId="8" xfId="0" applyNumberFormat="1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6" fontId="3" fillId="6" borderId="5" xfId="0" applyNumberFormat="1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0" fontId="20" fillId="0" borderId="141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0" fontId="20" fillId="0" borderId="104" xfId="0" applyFont="1" applyBorder="1" applyAlignment="1">
      <alignment horizontal="center" vertical="center"/>
    </xf>
    <xf numFmtId="0" fontId="20" fillId="0" borderId="81" xfId="0" applyFont="1" applyBorder="1" applyAlignment="1">
      <alignment horizontal="center" vertical="center"/>
    </xf>
    <xf numFmtId="0" fontId="20" fillId="0" borderId="82" xfId="0" applyFont="1" applyBorder="1" applyAlignment="1">
      <alignment horizontal="center" vertical="center"/>
    </xf>
    <xf numFmtId="0" fontId="20" fillId="0" borderId="126" xfId="0" applyFont="1" applyBorder="1" applyAlignment="1">
      <alignment horizontal="center" vertical="center"/>
    </xf>
    <xf numFmtId="6" fontId="3" fillId="11" borderId="8" xfId="0" applyNumberFormat="1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17" xfId="0" applyFont="1" applyFill="1" applyBorder="1" applyAlignment="1">
      <alignment horizontal="center" vertical="center"/>
    </xf>
    <xf numFmtId="6" fontId="3" fillId="11" borderId="5" xfId="0" applyNumberFormat="1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6" fillId="0" borderId="89" xfId="0" applyFont="1" applyBorder="1" applyAlignment="1">
      <alignment horizontal="center"/>
    </xf>
    <xf numFmtId="0" fontId="36" fillId="0" borderId="77" xfId="0" applyFont="1" applyBorder="1" applyAlignment="1">
      <alignment horizontal="center"/>
    </xf>
    <xf numFmtId="0" fontId="36" fillId="0" borderId="90" xfId="0" applyFont="1" applyBorder="1" applyAlignment="1">
      <alignment horizontal="center"/>
    </xf>
    <xf numFmtId="0" fontId="3" fillId="8" borderId="4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59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8" borderId="58" xfId="0" applyFont="1" applyFill="1" applyBorder="1" applyAlignment="1">
      <alignment horizontal="center" vertical="center"/>
    </xf>
    <xf numFmtId="0" fontId="3" fillId="8" borderId="38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0" fontId="14" fillId="6" borderId="39" xfId="0" applyFont="1" applyFill="1" applyBorder="1" applyAlignment="1">
      <alignment horizontal="center"/>
    </xf>
    <xf numFmtId="176" fontId="3" fillId="5" borderId="14" xfId="0" applyNumberFormat="1" applyFont="1" applyFill="1" applyBorder="1" applyAlignment="1">
      <alignment horizontal="center" vertical="center"/>
    </xf>
    <xf numFmtId="176" fontId="3" fillId="5" borderId="15" xfId="0" applyNumberFormat="1" applyFont="1" applyFill="1" applyBorder="1" applyAlignment="1">
      <alignment horizontal="center" vertical="center"/>
    </xf>
    <xf numFmtId="176" fontId="3" fillId="5" borderId="16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6" borderId="18" xfId="0" applyFont="1" applyFill="1" applyBorder="1" applyAlignment="1" applyProtection="1">
      <alignment horizontal="center" vertical="center"/>
      <protection locked="0"/>
    </xf>
    <xf numFmtId="0" fontId="3" fillId="6" borderId="19" xfId="0" applyFont="1" applyFill="1" applyBorder="1" applyAlignment="1" applyProtection="1">
      <alignment horizontal="center" vertical="center"/>
      <protection locked="0"/>
    </xf>
    <xf numFmtId="0" fontId="3" fillId="6" borderId="20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4" fontId="3" fillId="3" borderId="12" xfId="0" applyNumberFormat="1" applyFont="1" applyFill="1" applyBorder="1" applyAlignment="1">
      <alignment horizontal="center" vertical="center"/>
    </xf>
    <xf numFmtId="14" fontId="3" fillId="3" borderId="10" xfId="0" applyNumberFormat="1" applyFont="1" applyFill="1" applyBorder="1" applyAlignment="1">
      <alignment horizontal="center" vertical="center"/>
    </xf>
    <xf numFmtId="14" fontId="3" fillId="3" borderId="11" xfId="0" applyNumberFormat="1" applyFont="1" applyFill="1" applyBorder="1" applyAlignment="1">
      <alignment horizontal="center" vertical="center"/>
    </xf>
    <xf numFmtId="176" fontId="4" fillId="3" borderId="12" xfId="0" applyNumberFormat="1" applyFont="1" applyFill="1" applyBorder="1" applyAlignment="1">
      <alignment horizontal="center" vertical="center"/>
    </xf>
    <xf numFmtId="176" fontId="4" fillId="3" borderId="10" xfId="0" applyNumberFormat="1" applyFont="1" applyFill="1" applyBorder="1" applyAlignment="1">
      <alignment horizontal="center" vertical="center"/>
    </xf>
    <xf numFmtId="49" fontId="6" fillId="3" borderId="10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8" fillId="7" borderId="31" xfId="0" applyFont="1" applyFill="1" applyBorder="1" applyAlignment="1">
      <alignment horizontal="left" vertical="center"/>
    </xf>
    <xf numFmtId="0" fontId="8" fillId="7" borderId="35" xfId="0" applyFont="1" applyFill="1" applyBorder="1" applyAlignment="1">
      <alignment horizontal="left" vertical="center"/>
    </xf>
    <xf numFmtId="0" fontId="12" fillId="0" borderId="32" xfId="1" applyFont="1" applyBorder="1" applyAlignment="1">
      <alignment horizontal="left" vertical="center"/>
    </xf>
    <xf numFmtId="0" fontId="13" fillId="0" borderId="3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37" xfId="1" applyFont="1" applyBorder="1" applyAlignment="1">
      <alignment horizontal="left" vertical="center"/>
    </xf>
    <xf numFmtId="0" fontId="24" fillId="11" borderId="76" xfId="0" applyFont="1" applyFill="1" applyBorder="1" applyAlignment="1">
      <alignment horizontal="center"/>
    </xf>
    <xf numFmtId="0" fontId="24" fillId="11" borderId="77" xfId="0" applyFont="1" applyFill="1" applyBorder="1" applyAlignment="1">
      <alignment horizontal="center"/>
    </xf>
    <xf numFmtId="0" fontId="24" fillId="11" borderId="74" xfId="0" applyFont="1" applyFill="1" applyBorder="1" applyAlignment="1">
      <alignment horizontal="center"/>
    </xf>
    <xf numFmtId="0" fontId="24" fillId="11" borderId="62" xfId="0" applyFont="1" applyFill="1" applyBorder="1" applyAlignment="1">
      <alignment horizontal="center" vertical="center"/>
    </xf>
    <xf numFmtId="0" fontId="24" fillId="11" borderId="63" xfId="0" applyFont="1" applyFill="1" applyBorder="1" applyAlignment="1">
      <alignment horizontal="center" vertical="center"/>
    </xf>
    <xf numFmtId="0" fontId="24" fillId="11" borderId="6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54" fillId="0" borderId="2" xfId="0" applyFont="1" applyBorder="1" applyAlignment="1">
      <alignment horizontal="left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9" fillId="0" borderId="29" xfId="0" applyFont="1" applyBorder="1" applyAlignment="1">
      <alignment horizontal="left"/>
    </xf>
    <xf numFmtId="0" fontId="3" fillId="6" borderId="9" xfId="0" applyFont="1" applyFill="1" applyBorder="1" applyAlignment="1" applyProtection="1">
      <alignment horizontal="center" vertical="center"/>
      <protection locked="0"/>
    </xf>
    <xf numFmtId="0" fontId="3" fillId="6" borderId="10" xfId="0" applyFont="1" applyFill="1" applyBorder="1" applyAlignment="1" applyProtection="1">
      <alignment horizontal="center" vertical="center"/>
      <protection locked="0"/>
    </xf>
    <xf numFmtId="0" fontId="3" fillId="6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76" fontId="10" fillId="0" borderId="30" xfId="0" applyNumberFormat="1" applyFont="1" applyBorder="1" applyAlignment="1">
      <alignment horizontal="left" vertical="center" wrapText="1"/>
    </xf>
    <xf numFmtId="0" fontId="15" fillId="8" borderId="44" xfId="0" applyFont="1" applyFill="1" applyBorder="1" applyAlignment="1">
      <alignment horizontal="center"/>
    </xf>
    <xf numFmtId="0" fontId="14" fillId="0" borderId="4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/>
    </xf>
    <xf numFmtId="0" fontId="22" fillId="0" borderId="40" xfId="0" applyFont="1" applyBorder="1" applyAlignment="1">
      <alignment horizont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29" fillId="6" borderId="74" xfId="0" applyFont="1" applyFill="1" applyBorder="1" applyAlignment="1" applyProtection="1">
      <alignment horizontal="center"/>
      <protection locked="0"/>
    </xf>
    <xf numFmtId="0" fontId="29" fillId="6" borderId="75" xfId="0" applyFont="1" applyFill="1" applyBorder="1" applyAlignment="1" applyProtection="1">
      <alignment horizontal="center"/>
      <protection locked="0"/>
    </xf>
    <xf numFmtId="0" fontId="30" fillId="0" borderId="15" xfId="0" applyFont="1" applyBorder="1" applyAlignment="1">
      <alignment horizontal="center"/>
    </xf>
    <xf numFmtId="0" fontId="24" fillId="0" borderId="62" xfId="0" applyFont="1" applyBorder="1" applyAlignment="1">
      <alignment horizontal="center" vertical="center"/>
    </xf>
    <xf numFmtId="0" fontId="24" fillId="0" borderId="63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24" fillId="0" borderId="76" xfId="0" applyFont="1" applyBorder="1" applyAlignment="1" applyProtection="1">
      <alignment horizontal="center"/>
      <protection locked="0"/>
    </xf>
    <xf numFmtId="0" fontId="24" fillId="0" borderId="77" xfId="0" applyFont="1" applyBorder="1" applyAlignment="1" applyProtection="1">
      <alignment horizontal="center"/>
      <protection locked="0"/>
    </xf>
    <xf numFmtId="0" fontId="24" fillId="0" borderId="74" xfId="0" applyFont="1" applyBorder="1" applyAlignment="1" applyProtection="1">
      <alignment horizontal="center"/>
      <protection locked="0"/>
    </xf>
    <xf numFmtId="0" fontId="24" fillId="6" borderId="76" xfId="0" applyFont="1" applyFill="1" applyBorder="1" applyAlignment="1" applyProtection="1">
      <alignment horizontal="center"/>
      <protection locked="0"/>
    </xf>
    <xf numFmtId="0" fontId="24" fillId="6" borderId="77" xfId="0" applyFont="1" applyFill="1" applyBorder="1" applyAlignment="1" applyProtection="1">
      <alignment horizontal="center"/>
      <protection locked="0"/>
    </xf>
    <xf numFmtId="0" fontId="24" fillId="6" borderId="74" xfId="0" applyFont="1" applyFill="1" applyBorder="1" applyAlignment="1" applyProtection="1">
      <alignment horizontal="center"/>
      <protection locked="0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24" fillId="11" borderId="75" xfId="0" applyFont="1" applyFill="1" applyBorder="1" applyAlignment="1">
      <alignment horizontal="center"/>
    </xf>
    <xf numFmtId="0" fontId="24" fillId="0" borderId="75" xfId="0" applyFont="1" applyBorder="1" applyAlignment="1" applyProtection="1">
      <alignment horizontal="center"/>
      <protection locked="0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24" fillId="6" borderId="75" xfId="0" applyFont="1" applyFill="1" applyBorder="1" applyAlignment="1" applyProtection="1">
      <alignment horizontal="center"/>
      <protection locked="0"/>
    </xf>
    <xf numFmtId="0" fontId="31" fillId="8" borderId="47" xfId="0" applyFont="1" applyFill="1" applyBorder="1" applyAlignment="1">
      <alignment horizontal="center"/>
    </xf>
    <xf numFmtId="0" fontId="31" fillId="8" borderId="45" xfId="0" applyFont="1" applyFill="1" applyBorder="1" applyAlignment="1">
      <alignment horizontal="center"/>
    </xf>
    <xf numFmtId="0" fontId="31" fillId="8" borderId="46" xfId="0" applyFont="1" applyFill="1" applyBorder="1" applyAlignment="1">
      <alignment horizontal="center"/>
    </xf>
    <xf numFmtId="0" fontId="14" fillId="0" borderId="1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36" fillId="0" borderId="5" xfId="0" applyFont="1" applyBorder="1" applyAlignment="1" applyProtection="1">
      <alignment horizontal="center" vertical="center"/>
      <protection locked="0"/>
    </xf>
    <xf numFmtId="0" fontId="36" fillId="0" borderId="62" xfId="0" applyFont="1" applyBorder="1" applyAlignment="1">
      <alignment horizontal="center" vertical="center"/>
    </xf>
    <xf numFmtId="0" fontId="36" fillId="0" borderId="63" xfId="0" applyFont="1" applyBorder="1" applyAlignment="1">
      <alignment horizontal="center" vertical="center"/>
    </xf>
    <xf numFmtId="0" fontId="36" fillId="0" borderId="64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3" fillId="8" borderId="48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38" xfId="0" applyFont="1" applyFill="1" applyBorder="1" applyAlignment="1">
      <alignment horizontal="center"/>
    </xf>
    <xf numFmtId="0" fontId="41" fillId="0" borderId="15" xfId="0" applyFont="1" applyBorder="1" applyAlignment="1">
      <alignment horizontal="center"/>
    </xf>
    <xf numFmtId="0" fontId="42" fillId="0" borderId="0" xfId="0" applyFont="1" applyAlignment="1">
      <alignment horizontal="left"/>
    </xf>
    <xf numFmtId="0" fontId="43" fillId="0" borderId="0" xfId="0" applyFont="1" applyAlignment="1">
      <alignment horizontal="left"/>
    </xf>
    <xf numFmtId="0" fontId="31" fillId="8" borderId="93" xfId="0" applyFont="1" applyFill="1" applyBorder="1" applyAlignment="1">
      <alignment horizontal="center"/>
    </xf>
    <xf numFmtId="0" fontId="36" fillId="0" borderId="94" xfId="0" applyFont="1" applyBorder="1" applyAlignment="1">
      <alignment horizontal="center" vertical="center"/>
    </xf>
    <xf numFmtId="0" fontId="36" fillId="0" borderId="95" xfId="0" applyFont="1" applyBorder="1" applyAlignment="1">
      <alignment horizontal="center" vertical="center"/>
    </xf>
    <xf numFmtId="0" fontId="36" fillId="0" borderId="85" xfId="0" applyFont="1" applyBorder="1" applyAlignment="1">
      <alignment horizontal="center" vertical="center"/>
    </xf>
    <xf numFmtId="0" fontId="36" fillId="0" borderId="96" xfId="0" applyFont="1" applyBorder="1" applyAlignment="1">
      <alignment horizontal="center" vertical="center"/>
    </xf>
    <xf numFmtId="0" fontId="36" fillId="0" borderId="91" xfId="0" applyFont="1" applyBorder="1" applyAlignment="1">
      <alignment horizontal="center" vertical="center"/>
    </xf>
    <xf numFmtId="0" fontId="36" fillId="0" borderId="99" xfId="0" applyFont="1" applyBorder="1" applyAlignment="1">
      <alignment horizontal="center" vertical="center"/>
    </xf>
    <xf numFmtId="0" fontId="36" fillId="6" borderId="76" xfId="0" applyFont="1" applyFill="1" applyBorder="1" applyAlignment="1" applyProtection="1">
      <alignment horizontal="center"/>
      <protection locked="0"/>
    </xf>
    <xf numFmtId="0" fontId="36" fillId="6" borderId="77" xfId="0" applyFont="1" applyFill="1" applyBorder="1" applyAlignment="1" applyProtection="1">
      <alignment horizontal="center"/>
      <protection locked="0"/>
    </xf>
    <xf numFmtId="0" fontId="36" fillId="6" borderId="74" xfId="0" applyFont="1" applyFill="1" applyBorder="1" applyAlignment="1" applyProtection="1">
      <alignment horizontal="center"/>
      <protection locked="0"/>
    </xf>
    <xf numFmtId="0" fontId="36" fillId="6" borderId="89" xfId="0" applyFont="1" applyFill="1" applyBorder="1" applyAlignment="1">
      <alignment horizontal="center"/>
    </xf>
    <xf numFmtId="0" fontId="36" fillId="6" borderId="77" xfId="0" applyFont="1" applyFill="1" applyBorder="1" applyAlignment="1">
      <alignment horizontal="center"/>
    </xf>
    <xf numFmtId="0" fontId="36" fillId="6" borderId="90" xfId="0" applyFont="1" applyFill="1" applyBorder="1" applyAlignment="1">
      <alignment horizontal="center"/>
    </xf>
    <xf numFmtId="0" fontId="32" fillId="0" borderId="8" xfId="0" applyFont="1" applyBorder="1" applyAlignment="1" applyProtection="1">
      <alignment horizontal="center" vertical="center"/>
      <protection locked="0"/>
    </xf>
    <xf numFmtId="0" fontId="32" fillId="0" borderId="6" xfId="0" applyFont="1" applyBorder="1" applyAlignment="1" applyProtection="1">
      <alignment horizontal="center" vertical="center"/>
      <protection locked="0"/>
    </xf>
    <xf numFmtId="0" fontId="32" fillId="0" borderId="17" xfId="0" applyFont="1" applyBorder="1" applyAlignment="1" applyProtection="1">
      <alignment horizontal="center" vertical="center"/>
      <protection locked="0"/>
    </xf>
    <xf numFmtId="0" fontId="32" fillId="6" borderId="98" xfId="0" applyFont="1" applyFill="1" applyBorder="1" applyAlignment="1" applyProtection="1">
      <alignment horizontal="center" vertical="center"/>
      <protection locked="0"/>
    </xf>
    <xf numFmtId="0" fontId="32" fillId="6" borderId="77" xfId="0" applyFont="1" applyFill="1" applyBorder="1" applyAlignment="1" applyProtection="1">
      <alignment horizontal="center" vertical="center"/>
      <protection locked="0"/>
    </xf>
    <xf numFmtId="0" fontId="32" fillId="6" borderId="74" xfId="0" applyFont="1" applyFill="1" applyBorder="1" applyAlignment="1" applyProtection="1">
      <alignment horizontal="center" vertical="center"/>
      <protection locked="0"/>
    </xf>
    <xf numFmtId="0" fontId="36" fillId="6" borderId="75" xfId="0" applyFont="1" applyFill="1" applyBorder="1" applyAlignment="1" applyProtection="1">
      <alignment horizontal="center"/>
      <protection locked="0"/>
    </xf>
    <xf numFmtId="0" fontId="36" fillId="0" borderId="55" xfId="0" applyFont="1" applyBorder="1" applyAlignment="1">
      <alignment horizontal="center" vertical="center"/>
    </xf>
    <xf numFmtId="0" fontId="36" fillId="0" borderId="56" xfId="0" applyFont="1" applyBorder="1" applyAlignment="1">
      <alignment horizontal="center" vertical="center"/>
    </xf>
    <xf numFmtId="0" fontId="36" fillId="0" borderId="141" xfId="0" applyFont="1" applyBorder="1" applyAlignment="1">
      <alignment horizontal="center" vertical="center"/>
    </xf>
    <xf numFmtId="0" fontId="36" fillId="0" borderId="60" xfId="0" applyFont="1" applyBorder="1" applyAlignment="1">
      <alignment horizontal="center" vertical="center"/>
    </xf>
    <xf numFmtId="0" fontId="36" fillId="0" borderId="61" xfId="0" applyFont="1" applyBorder="1" applyAlignment="1">
      <alignment horizontal="center" vertical="center"/>
    </xf>
    <xf numFmtId="0" fontId="36" fillId="0" borderId="104" xfId="0" applyFont="1" applyBorder="1" applyAlignment="1">
      <alignment horizontal="center" vertical="center"/>
    </xf>
    <xf numFmtId="0" fontId="36" fillId="0" borderId="142" xfId="0" applyFont="1" applyBorder="1" applyAlignment="1">
      <alignment horizontal="center" vertical="center"/>
    </xf>
    <xf numFmtId="0" fontId="36" fillId="0" borderId="143" xfId="0" applyFont="1" applyBorder="1" applyAlignment="1">
      <alignment horizontal="center" vertical="center"/>
    </xf>
    <xf numFmtId="0" fontId="36" fillId="0" borderId="144" xfId="0" applyFont="1" applyBorder="1" applyAlignment="1">
      <alignment horizontal="center" vertical="center"/>
    </xf>
    <xf numFmtId="0" fontId="32" fillId="0" borderId="98" xfId="0" applyFont="1" applyBorder="1" applyAlignment="1" applyProtection="1">
      <alignment horizontal="center" vertical="center"/>
      <protection locked="0"/>
    </xf>
    <xf numFmtId="0" fontId="32" fillId="0" borderId="77" xfId="0" applyFont="1" applyBorder="1" applyAlignment="1" applyProtection="1">
      <alignment horizontal="center" vertical="center"/>
      <protection locked="0"/>
    </xf>
    <xf numFmtId="0" fontId="32" fillId="0" borderId="74" xfId="0" applyFont="1" applyBorder="1" applyAlignment="1" applyProtection="1">
      <alignment horizontal="center" vertical="center"/>
      <protection locked="0"/>
    </xf>
    <xf numFmtId="0" fontId="34" fillId="0" borderId="39" xfId="0" applyFont="1" applyBorder="1" applyAlignment="1">
      <alignment horizontal="center" vertical="center"/>
    </xf>
    <xf numFmtId="0" fontId="34" fillId="0" borderId="40" xfId="0" applyFont="1" applyBorder="1" applyAlignment="1">
      <alignment horizontal="center" vertical="center"/>
    </xf>
    <xf numFmtId="0" fontId="41" fillId="0" borderId="100" xfId="0" applyFont="1" applyBorder="1" applyAlignment="1">
      <alignment horizontal="center"/>
    </xf>
    <xf numFmtId="0" fontId="3" fillId="8" borderId="83" xfId="0" applyFont="1" applyFill="1" applyBorder="1" applyAlignment="1">
      <alignment horizontal="center"/>
    </xf>
    <xf numFmtId="0" fontId="3" fillId="8" borderId="100" xfId="0" applyFont="1" applyFill="1" applyBorder="1" applyAlignment="1">
      <alignment horizontal="center"/>
    </xf>
    <xf numFmtId="0" fontId="3" fillId="8" borderId="84" xfId="0" applyFont="1" applyFill="1" applyBorder="1" applyAlignment="1">
      <alignment horizontal="center"/>
    </xf>
    <xf numFmtId="0" fontId="34" fillId="8" borderId="83" xfId="0" applyFont="1" applyFill="1" applyBorder="1" applyAlignment="1">
      <alignment horizontal="center"/>
    </xf>
    <xf numFmtId="0" fontId="34" fillId="8" borderId="100" xfId="0" applyFont="1" applyFill="1" applyBorder="1" applyAlignment="1">
      <alignment horizontal="center"/>
    </xf>
    <xf numFmtId="0" fontId="34" fillId="8" borderId="84" xfId="0" applyFont="1" applyFill="1" applyBorder="1" applyAlignment="1">
      <alignment horizontal="center"/>
    </xf>
    <xf numFmtId="0" fontId="44" fillId="0" borderId="39" xfId="0" applyFont="1" applyBorder="1" applyAlignment="1">
      <alignment horizontal="center"/>
    </xf>
    <xf numFmtId="0" fontId="44" fillId="0" borderId="0" xfId="0" applyFont="1" applyAlignment="1">
      <alignment horizontal="center"/>
    </xf>
    <xf numFmtId="0" fontId="44" fillId="0" borderId="40" xfId="0" applyFont="1" applyBorder="1" applyAlignment="1">
      <alignment horizontal="center"/>
    </xf>
    <xf numFmtId="6" fontId="45" fillId="0" borderId="1" xfId="0" applyNumberFormat="1" applyFont="1" applyBorder="1" applyAlignment="1">
      <alignment horizontal="center" vertical="center"/>
    </xf>
    <xf numFmtId="6" fontId="45" fillId="0" borderId="2" xfId="0" applyNumberFormat="1" applyFont="1" applyBorder="1" applyAlignment="1">
      <alignment horizontal="center" vertical="center"/>
    </xf>
    <xf numFmtId="6" fontId="45" fillId="0" borderId="38" xfId="0" applyNumberFormat="1" applyFont="1" applyBorder="1" applyAlignment="1">
      <alignment horizontal="center" vertical="center"/>
    </xf>
    <xf numFmtId="6" fontId="45" fillId="0" borderId="14" xfId="0" applyNumberFormat="1" applyFont="1" applyBorder="1" applyAlignment="1">
      <alignment horizontal="center" vertical="center"/>
    </xf>
    <xf numFmtId="6" fontId="45" fillId="0" borderId="15" xfId="0" applyNumberFormat="1" applyFont="1" applyBorder="1" applyAlignment="1">
      <alignment horizontal="center" vertical="center"/>
    </xf>
    <xf numFmtId="6" fontId="45" fillId="0" borderId="16" xfId="0" applyNumberFormat="1" applyFont="1" applyBorder="1" applyAlignment="1">
      <alignment horizontal="center" vertical="center"/>
    </xf>
    <xf numFmtId="177" fontId="45" fillId="0" borderId="1" xfId="0" applyNumberFormat="1" applyFont="1" applyBorder="1" applyAlignment="1">
      <alignment horizontal="center" vertical="center"/>
    </xf>
    <xf numFmtId="177" fontId="45" fillId="0" borderId="2" xfId="0" applyNumberFormat="1" applyFont="1" applyBorder="1" applyAlignment="1">
      <alignment horizontal="center" vertical="center"/>
    </xf>
    <xf numFmtId="177" fontId="45" fillId="0" borderId="38" xfId="0" applyNumberFormat="1" applyFont="1" applyBorder="1" applyAlignment="1">
      <alignment horizontal="center" vertical="center"/>
    </xf>
    <xf numFmtId="177" fontId="45" fillId="0" borderId="14" xfId="0" applyNumberFormat="1" applyFont="1" applyBorder="1" applyAlignment="1">
      <alignment horizontal="center" vertical="center"/>
    </xf>
    <xf numFmtId="177" fontId="45" fillId="0" borderId="15" xfId="0" applyNumberFormat="1" applyFont="1" applyBorder="1" applyAlignment="1">
      <alignment horizontal="center" vertical="center"/>
    </xf>
    <xf numFmtId="177" fontId="45" fillId="0" borderId="16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6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6" fontId="3" fillId="0" borderId="4" xfId="0" applyNumberFormat="1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5" fillId="6" borderId="101" xfId="0" applyFont="1" applyFill="1" applyBorder="1" applyAlignment="1">
      <alignment horizontal="center"/>
    </xf>
    <xf numFmtId="0" fontId="15" fillId="6" borderId="102" xfId="0" applyFont="1" applyFill="1" applyBorder="1" applyAlignment="1">
      <alignment horizontal="center"/>
    </xf>
    <xf numFmtId="0" fontId="15" fillId="6" borderId="103" xfId="0" applyFont="1" applyFill="1" applyBorder="1" applyAlignment="1">
      <alignment horizontal="center"/>
    </xf>
    <xf numFmtId="0" fontId="15" fillId="6" borderId="60" xfId="0" applyFont="1" applyFill="1" applyBorder="1" applyAlignment="1">
      <alignment horizontal="center"/>
    </xf>
    <xf numFmtId="0" fontId="15" fillId="6" borderId="61" xfId="0" applyFont="1" applyFill="1" applyBorder="1" applyAlignment="1">
      <alignment horizontal="center"/>
    </xf>
    <xf numFmtId="0" fontId="15" fillId="6" borderId="104" xfId="0" applyFont="1" applyFill="1" applyBorder="1" applyAlignment="1">
      <alignment horizontal="center"/>
    </xf>
    <xf numFmtId="0" fontId="15" fillId="6" borderId="81" xfId="0" applyFont="1" applyFill="1" applyBorder="1" applyAlignment="1">
      <alignment horizontal="center"/>
    </xf>
    <xf numFmtId="0" fontId="15" fillId="6" borderId="82" xfId="0" applyFont="1" applyFill="1" applyBorder="1" applyAlignment="1">
      <alignment horizontal="center"/>
    </xf>
    <xf numFmtId="0" fontId="15" fillId="6" borderId="126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24" fillId="0" borderId="26" xfId="0" applyFont="1" applyBorder="1" applyAlignment="1" applyProtection="1">
      <alignment horizontal="center"/>
      <protection locked="0"/>
    </xf>
    <xf numFmtId="0" fontId="24" fillId="0" borderId="24" xfId="0" applyFont="1" applyBorder="1" applyAlignment="1" applyProtection="1">
      <alignment horizontal="center"/>
      <protection locked="0"/>
    </xf>
    <xf numFmtId="0" fontId="24" fillId="0" borderId="25" xfId="0" applyFont="1" applyBorder="1" applyAlignment="1" applyProtection="1">
      <alignment horizontal="center"/>
      <protection locked="0"/>
    </xf>
    <xf numFmtId="0" fontId="24" fillId="0" borderId="63" xfId="0" applyFont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36" fillId="11" borderId="89" xfId="0" applyFont="1" applyFill="1" applyBorder="1" applyAlignment="1">
      <alignment horizontal="center"/>
    </xf>
    <xf numFmtId="0" fontId="36" fillId="11" borderId="77" xfId="0" applyFont="1" applyFill="1" applyBorder="1" applyAlignment="1">
      <alignment horizontal="center"/>
    </xf>
    <xf numFmtId="0" fontId="36" fillId="11" borderId="90" xfId="0" applyFont="1" applyFill="1" applyBorder="1" applyAlignment="1">
      <alignment horizontal="center"/>
    </xf>
    <xf numFmtId="6" fontId="3" fillId="11" borderId="1" xfId="0" applyNumberFormat="1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6" fontId="3" fillId="11" borderId="4" xfId="0" applyNumberFormat="1" applyFont="1" applyFill="1" applyBorder="1" applyAlignment="1">
      <alignment horizontal="center" vertical="center"/>
    </xf>
    <xf numFmtId="0" fontId="3" fillId="11" borderId="38" xfId="0" applyFont="1" applyFill="1" applyBorder="1" applyAlignment="1">
      <alignment horizontal="center" vertical="center"/>
    </xf>
    <xf numFmtId="14" fontId="53" fillId="9" borderId="43" xfId="0" applyNumberFormat="1" applyFont="1" applyFill="1" applyBorder="1" applyAlignment="1">
      <alignment horizontal="center" vertical="center" wrapText="1"/>
    </xf>
    <xf numFmtId="0" fontId="53" fillId="9" borderId="65" xfId="0" applyFont="1" applyFill="1" applyBorder="1" applyAlignment="1">
      <alignment horizontal="center" vertical="center" wrapText="1"/>
    </xf>
    <xf numFmtId="0" fontId="53" fillId="9" borderId="51" xfId="0" applyFont="1" applyFill="1" applyBorder="1" applyAlignment="1">
      <alignment horizontal="center" vertical="center" wrapText="1"/>
    </xf>
    <xf numFmtId="0" fontId="48" fillId="0" borderId="1" xfId="0" applyFont="1" applyBorder="1" applyAlignment="1" applyProtection="1">
      <alignment horizontal="center"/>
      <protection locked="0"/>
    </xf>
    <xf numFmtId="0" fontId="48" fillId="0" borderId="2" xfId="0" applyFont="1" applyBorder="1" applyAlignment="1" applyProtection="1">
      <alignment horizontal="center"/>
      <protection locked="0"/>
    </xf>
    <xf numFmtId="0" fontId="48" fillId="0" borderId="3" xfId="0" applyFont="1" applyBorder="1" applyAlignment="1" applyProtection="1">
      <alignment horizontal="center"/>
      <protection locked="0"/>
    </xf>
    <xf numFmtId="0" fontId="48" fillId="0" borderId="39" xfId="0" applyFont="1" applyBorder="1" applyAlignment="1" applyProtection="1">
      <alignment horizontal="center"/>
      <protection locked="0"/>
    </xf>
    <xf numFmtId="0" fontId="48" fillId="0" borderId="0" xfId="0" applyFont="1" applyAlignment="1" applyProtection="1">
      <alignment horizontal="center"/>
      <protection locked="0"/>
    </xf>
    <xf numFmtId="0" fontId="48" fillId="0" borderId="37" xfId="0" applyFont="1" applyBorder="1" applyAlignment="1" applyProtection="1">
      <alignment horizontal="center"/>
      <protection locked="0"/>
    </xf>
    <xf numFmtId="0" fontId="48" fillId="0" borderId="23" xfId="0" applyFont="1" applyBorder="1" applyAlignment="1" applyProtection="1">
      <alignment horizontal="center"/>
      <protection locked="0"/>
    </xf>
    <xf numFmtId="0" fontId="48" fillId="0" borderId="24" xfId="0" applyFont="1" applyBorder="1" applyAlignment="1" applyProtection="1">
      <alignment horizontal="center"/>
      <protection locked="0"/>
    </xf>
    <xf numFmtId="0" fontId="48" fillId="0" borderId="25" xfId="0" applyFont="1" applyBorder="1" applyAlignment="1" applyProtection="1">
      <alignment horizontal="center"/>
      <protection locked="0"/>
    </xf>
    <xf numFmtId="0" fontId="36" fillId="0" borderId="4" xfId="0" applyFont="1" applyBorder="1" applyAlignment="1" applyProtection="1">
      <alignment horizontal="center" vertical="center"/>
      <protection locked="0"/>
    </xf>
    <xf numFmtId="0" fontId="36" fillId="0" borderId="2" xfId="0" applyFont="1" applyBorder="1" applyAlignment="1" applyProtection="1">
      <alignment horizontal="center" vertical="center"/>
      <protection locked="0"/>
    </xf>
    <xf numFmtId="0" fontId="36" fillId="0" borderId="3" xfId="0" applyFont="1" applyBorder="1" applyAlignment="1" applyProtection="1">
      <alignment horizontal="center" vertical="center"/>
      <protection locked="0"/>
    </xf>
    <xf numFmtId="0" fontId="36" fillId="0" borderId="36" xfId="0" applyFont="1" applyBorder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36" fillId="0" borderId="37" xfId="0" applyFont="1" applyBorder="1" applyAlignment="1" applyProtection="1">
      <alignment horizontal="center" vertical="center"/>
      <protection locked="0"/>
    </xf>
    <xf numFmtId="0" fontId="36" fillId="0" borderId="26" xfId="0" applyFont="1" applyBorder="1" applyAlignment="1" applyProtection="1">
      <alignment horizontal="center" vertical="center"/>
      <protection locked="0"/>
    </xf>
    <xf numFmtId="0" fontId="36" fillId="0" borderId="24" xfId="0" applyFont="1" applyBorder="1" applyAlignment="1" applyProtection="1">
      <alignment horizontal="center" vertical="center"/>
      <protection locked="0"/>
    </xf>
    <xf numFmtId="0" fontId="36" fillId="0" borderId="25" xfId="0" applyFont="1" applyBorder="1" applyAlignment="1" applyProtection="1">
      <alignment horizontal="center" vertical="center"/>
      <protection locked="0"/>
    </xf>
    <xf numFmtId="0" fontId="30" fillId="0" borderId="100" xfId="0" applyFont="1" applyBorder="1" applyAlignment="1">
      <alignment horizontal="center"/>
    </xf>
    <xf numFmtId="0" fontId="3" fillId="0" borderId="47" xfId="0" applyFont="1" applyBorder="1" applyAlignment="1">
      <alignment horizontal="center" vertical="center"/>
    </xf>
    <xf numFmtId="0" fontId="3" fillId="0" borderId="1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31" fillId="0" borderId="65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86" xfId="0" applyFont="1" applyBorder="1" applyAlignment="1">
      <alignment horizontal="center" vertical="center"/>
    </xf>
    <xf numFmtId="6" fontId="3" fillId="0" borderId="2" xfId="0" applyNumberFormat="1" applyFont="1" applyBorder="1" applyAlignment="1">
      <alignment horizontal="center" vertical="center"/>
    </xf>
    <xf numFmtId="6" fontId="3" fillId="0" borderId="3" xfId="0" applyNumberFormat="1" applyFont="1" applyBorder="1" applyAlignment="1">
      <alignment horizontal="center" vertical="center"/>
    </xf>
    <xf numFmtId="6" fontId="3" fillId="0" borderId="36" xfId="0" applyNumberFormat="1" applyFont="1" applyBorder="1" applyAlignment="1">
      <alignment horizontal="center" vertical="center"/>
    </xf>
    <xf numFmtId="6" fontId="3" fillId="0" borderId="0" xfId="0" applyNumberFormat="1" applyFont="1" applyAlignment="1">
      <alignment horizontal="center" vertical="center"/>
    </xf>
    <xf numFmtId="6" fontId="3" fillId="0" borderId="37" xfId="0" applyNumberFormat="1" applyFont="1" applyBorder="1" applyAlignment="1">
      <alignment horizontal="center" vertical="center"/>
    </xf>
    <xf numFmtId="6" fontId="3" fillId="0" borderId="38" xfId="0" applyNumberFormat="1" applyFont="1" applyBorder="1" applyAlignment="1">
      <alignment horizontal="center" vertical="center"/>
    </xf>
    <xf numFmtId="6" fontId="3" fillId="0" borderId="4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8" fillId="0" borderId="14" xfId="0" applyFont="1" applyBorder="1" applyAlignment="1">
      <alignment horizontal="center"/>
    </xf>
    <xf numFmtId="0" fontId="48" fillId="0" borderId="15" xfId="0" applyFont="1" applyBorder="1" applyAlignment="1">
      <alignment horizontal="center"/>
    </xf>
    <xf numFmtId="0" fontId="36" fillId="0" borderId="4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38" xfId="0" applyFont="1" applyBorder="1" applyAlignment="1">
      <alignment horizontal="center" vertical="center"/>
    </xf>
    <xf numFmtId="0" fontId="36" fillId="0" borderId="36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6" fontId="3" fillId="0" borderId="39" xfId="0" applyNumberFormat="1" applyFont="1" applyBorder="1" applyAlignment="1">
      <alignment horizontal="center" vertical="center"/>
    </xf>
    <xf numFmtId="0" fontId="31" fillId="6" borderId="101" xfId="0" applyFont="1" applyFill="1" applyBorder="1" applyAlignment="1">
      <alignment horizontal="center"/>
    </xf>
    <xf numFmtId="0" fontId="31" fillId="6" borderId="102" xfId="0" applyFont="1" applyFill="1" applyBorder="1" applyAlignment="1">
      <alignment horizontal="center"/>
    </xf>
    <xf numFmtId="0" fontId="31" fillId="6" borderId="110" xfId="0" applyFont="1" applyFill="1" applyBorder="1" applyAlignment="1">
      <alignment horizontal="center"/>
    </xf>
    <xf numFmtId="0" fontId="31" fillId="6" borderId="60" xfId="0" applyFont="1" applyFill="1" applyBorder="1" applyAlignment="1">
      <alignment horizontal="center"/>
    </xf>
    <xf numFmtId="0" fontId="31" fillId="6" borderId="61" xfId="0" applyFont="1" applyFill="1" applyBorder="1" applyAlignment="1">
      <alignment horizontal="center"/>
    </xf>
    <xf numFmtId="0" fontId="31" fillId="6" borderId="114" xfId="0" applyFont="1" applyFill="1" applyBorder="1" applyAlignment="1">
      <alignment horizontal="center"/>
    </xf>
    <xf numFmtId="0" fontId="31" fillId="6" borderId="81" xfId="0" applyFont="1" applyFill="1" applyBorder="1" applyAlignment="1">
      <alignment horizontal="center"/>
    </xf>
    <xf numFmtId="0" fontId="31" fillId="6" borderId="82" xfId="0" applyFont="1" applyFill="1" applyBorder="1" applyAlignment="1">
      <alignment horizontal="center"/>
    </xf>
    <xf numFmtId="0" fontId="31" fillId="6" borderId="117" xfId="0" applyFont="1" applyFill="1" applyBorder="1" applyAlignment="1">
      <alignment horizontal="center"/>
    </xf>
    <xf numFmtId="0" fontId="49" fillId="0" borderId="1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0" fillId="0" borderId="56" xfId="0" applyFont="1" applyBorder="1" applyAlignment="1">
      <alignment horizontal="center" vertical="center"/>
    </xf>
    <xf numFmtId="0" fontId="50" fillId="0" borderId="118" xfId="0" applyFont="1" applyBorder="1" applyAlignment="1">
      <alignment horizontal="center" vertical="center"/>
    </xf>
    <xf numFmtId="0" fontId="50" fillId="0" borderId="61" xfId="0" applyFont="1" applyBorder="1" applyAlignment="1">
      <alignment horizontal="center" vertical="center"/>
    </xf>
    <xf numFmtId="0" fontId="50" fillId="0" borderId="114" xfId="0" applyFont="1" applyBorder="1" applyAlignment="1">
      <alignment horizontal="center" vertical="center"/>
    </xf>
    <xf numFmtId="0" fontId="50" fillId="0" borderId="82" xfId="0" applyFont="1" applyBorder="1" applyAlignment="1">
      <alignment horizontal="center" vertical="center"/>
    </xf>
    <xf numFmtId="0" fontId="50" fillId="0" borderId="117" xfId="0" applyFont="1" applyBorder="1" applyAlignment="1">
      <alignment horizontal="center" vertical="center"/>
    </xf>
    <xf numFmtId="0" fontId="50" fillId="0" borderId="86" xfId="0" applyFont="1" applyBorder="1" applyAlignment="1">
      <alignment horizontal="center" vertical="center"/>
    </xf>
    <xf numFmtId="0" fontId="50" fillId="0" borderId="119" xfId="0" applyFont="1" applyBorder="1" applyAlignment="1">
      <alignment horizontal="center" vertical="center"/>
    </xf>
    <xf numFmtId="0" fontId="50" fillId="0" borderId="53" xfId="0" applyFont="1" applyBorder="1" applyAlignment="1">
      <alignment horizontal="center" vertical="center"/>
    </xf>
    <xf numFmtId="0" fontId="50" fillId="0" borderId="120" xfId="0" applyFont="1" applyBorder="1" applyAlignment="1">
      <alignment horizontal="center" vertical="center"/>
    </xf>
    <xf numFmtId="0" fontId="50" fillId="0" borderId="121" xfId="0" applyFont="1" applyBorder="1" applyAlignment="1">
      <alignment horizontal="center" vertical="center"/>
    </xf>
    <xf numFmtId="0" fontId="50" fillId="0" borderId="122" xfId="0" applyFont="1" applyBorder="1" applyAlignment="1">
      <alignment horizontal="center" vertical="center"/>
    </xf>
    <xf numFmtId="6" fontId="14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6" fontId="14" fillId="0" borderId="4" xfId="0" applyNumberFormat="1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49" fontId="23" fillId="5" borderId="43" xfId="0" applyNumberFormat="1" applyFont="1" applyFill="1" applyBorder="1" applyAlignment="1">
      <alignment horizontal="center" vertical="center"/>
    </xf>
    <xf numFmtId="49" fontId="23" fillId="5" borderId="65" xfId="0" applyNumberFormat="1" applyFont="1" applyFill="1" applyBorder="1" applyAlignment="1">
      <alignment horizontal="center" vertical="center"/>
    </xf>
    <xf numFmtId="49" fontId="23" fillId="5" borderId="51" xfId="0" applyNumberFormat="1" applyFont="1" applyFill="1" applyBorder="1" applyAlignment="1">
      <alignment horizontal="center" vertical="center"/>
    </xf>
    <xf numFmtId="0" fontId="17" fillId="0" borderId="39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7" fillId="6" borderId="21" xfId="0" applyFont="1" applyFill="1" applyBorder="1" applyAlignment="1" applyProtection="1">
      <alignment horizontal="center"/>
      <protection locked="0"/>
    </xf>
    <xf numFmtId="0" fontId="27" fillId="6" borderId="19" xfId="0" applyFont="1" applyFill="1" applyBorder="1" applyAlignment="1" applyProtection="1">
      <alignment horizontal="center"/>
      <protection locked="0"/>
    </xf>
    <xf numFmtId="0" fontId="27" fillId="6" borderId="20" xfId="0" applyFont="1" applyFill="1" applyBorder="1" applyAlignment="1" applyProtection="1">
      <alignment horizontal="center"/>
      <protection locked="0"/>
    </xf>
    <xf numFmtId="0" fontId="39" fillId="0" borderId="124" xfId="0" applyFont="1" applyBorder="1" applyAlignment="1">
      <alignment horizontal="center" vertical="center"/>
    </xf>
    <xf numFmtId="0" fontId="39" fillId="0" borderId="19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7" fillId="6" borderId="21" xfId="0" applyFont="1" applyFill="1" applyBorder="1" applyAlignment="1" applyProtection="1">
      <alignment horizontal="center" vertical="center"/>
      <protection locked="0"/>
    </xf>
    <xf numFmtId="0" fontId="27" fillId="6" borderId="19" xfId="0" applyFont="1" applyFill="1" applyBorder="1" applyAlignment="1" applyProtection="1">
      <alignment horizontal="center" vertical="center"/>
      <protection locked="0"/>
    </xf>
    <xf numFmtId="0" fontId="27" fillId="6" borderId="20" xfId="0" applyFont="1" applyFill="1" applyBorder="1" applyAlignment="1" applyProtection="1">
      <alignment horizontal="center" vertical="center"/>
      <protection locked="0"/>
    </xf>
    <xf numFmtId="0" fontId="10" fillId="0" borderId="37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27" fillId="0" borderId="12" xfId="0" applyFont="1" applyBorder="1" applyAlignment="1" applyProtection="1">
      <alignment horizontal="center"/>
      <protection locked="0"/>
    </xf>
    <xf numFmtId="0" fontId="27" fillId="0" borderId="10" xfId="0" applyFont="1" applyBorder="1" applyAlignment="1" applyProtection="1">
      <alignment horizontal="center"/>
      <protection locked="0"/>
    </xf>
    <xf numFmtId="0" fontId="27" fillId="0" borderId="11" xfId="0" applyFont="1" applyBorder="1" applyAlignment="1" applyProtection="1">
      <alignment horizontal="center"/>
      <protection locked="0"/>
    </xf>
    <xf numFmtId="0" fontId="39" fillId="0" borderId="127" xfId="0" applyFont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50" fillId="0" borderId="129" xfId="0" applyFont="1" applyBorder="1" applyAlignment="1">
      <alignment horizontal="center" vertical="center"/>
    </xf>
    <xf numFmtId="0" fontId="15" fillId="8" borderId="128" xfId="0" applyFont="1" applyFill="1" applyBorder="1" applyAlignment="1">
      <alignment horizontal="center"/>
    </xf>
    <xf numFmtId="0" fontId="51" fillId="8" borderId="128" xfId="0" applyFont="1" applyFill="1" applyBorder="1" applyAlignment="1">
      <alignment horizontal="center"/>
    </xf>
    <xf numFmtId="0" fontId="22" fillId="0" borderId="37" xfId="0" applyFont="1" applyBorder="1" applyAlignment="1">
      <alignment horizontal="center"/>
    </xf>
    <xf numFmtId="0" fontId="24" fillId="0" borderId="26" xfId="0" applyFont="1" applyBorder="1" applyAlignment="1" applyProtection="1">
      <alignment horizontal="center" vertical="center"/>
      <protection locked="0"/>
    </xf>
    <xf numFmtId="0" fontId="24" fillId="0" borderId="24" xfId="0" applyFont="1" applyBorder="1" applyAlignment="1" applyProtection="1">
      <alignment horizontal="center" vertical="center"/>
      <protection locked="0"/>
    </xf>
    <xf numFmtId="0" fontId="24" fillId="0" borderId="25" xfId="0" applyFont="1" applyBorder="1" applyAlignment="1" applyProtection="1">
      <alignment horizontal="center" vertical="center"/>
      <protection locked="0"/>
    </xf>
    <xf numFmtId="0" fontId="24" fillId="0" borderId="88" xfId="0" applyFont="1" applyBorder="1" applyAlignment="1" applyProtection="1">
      <alignment horizontal="center" vertical="center"/>
      <protection locked="0"/>
    </xf>
    <xf numFmtId="0" fontId="24" fillId="0" borderId="130" xfId="0" applyFont="1" applyBorder="1" applyAlignment="1" applyProtection="1">
      <alignment horizontal="center" vertical="center"/>
      <protection locked="0"/>
    </xf>
    <xf numFmtId="0" fontId="24" fillId="0" borderId="67" xfId="0" applyFont="1" applyBorder="1" applyAlignment="1" applyProtection="1">
      <alignment horizontal="center" vertical="center"/>
      <protection locked="0"/>
    </xf>
    <xf numFmtId="0" fontId="17" fillId="0" borderId="58" xfId="0" applyFont="1" applyBorder="1" applyAlignment="1">
      <alignment horizontal="center" vertical="center" wrapText="1"/>
    </xf>
    <xf numFmtId="0" fontId="24" fillId="0" borderId="59" xfId="0" applyFont="1" applyBorder="1" applyAlignment="1" applyProtection="1">
      <alignment horizontal="center" vertical="center"/>
      <protection locked="0"/>
    </xf>
    <xf numFmtId="0" fontId="24" fillId="0" borderId="15" xfId="0" applyFont="1" applyBorder="1" applyAlignment="1" applyProtection="1">
      <alignment horizontal="center" vertical="center"/>
      <protection locked="0"/>
    </xf>
    <xf numFmtId="0" fontId="24" fillId="0" borderId="58" xfId="0" applyFont="1" applyBorder="1" applyAlignment="1" applyProtection="1">
      <alignment horizontal="center" vertical="center"/>
      <protection locked="0"/>
    </xf>
    <xf numFmtId="0" fontId="39" fillId="0" borderId="131" xfId="0" applyFont="1" applyBorder="1" applyAlignment="1">
      <alignment horizontal="center" vertical="center"/>
    </xf>
    <xf numFmtId="0" fontId="39" fillId="0" borderId="33" xfId="0" applyFont="1" applyBorder="1" applyAlignment="1">
      <alignment horizontal="center" vertical="center"/>
    </xf>
    <xf numFmtId="0" fontId="39" fillId="0" borderId="132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 wrapText="1"/>
    </xf>
    <xf numFmtId="0" fontId="23" fillId="5" borderId="43" xfId="0" applyFont="1" applyFill="1" applyBorder="1" applyAlignment="1">
      <alignment horizontal="center" vertical="center"/>
    </xf>
    <xf numFmtId="0" fontId="52" fillId="5" borderId="65" xfId="0" applyFont="1" applyFill="1" applyBorder="1" applyAlignment="1">
      <alignment horizontal="center" vertical="center"/>
    </xf>
    <xf numFmtId="0" fontId="52" fillId="5" borderId="51" xfId="0" applyFont="1" applyFill="1" applyBorder="1" applyAlignment="1">
      <alignment horizontal="center" vertical="center"/>
    </xf>
    <xf numFmtId="177" fontId="14" fillId="0" borderId="4" xfId="0" applyNumberFormat="1" applyFont="1" applyBorder="1" applyAlignment="1">
      <alignment horizontal="center" vertical="center"/>
    </xf>
    <xf numFmtId="177" fontId="14" fillId="0" borderId="2" xfId="0" applyNumberFormat="1" applyFont="1" applyBorder="1" applyAlignment="1">
      <alignment horizontal="center" vertical="center"/>
    </xf>
    <xf numFmtId="177" fontId="14" fillId="0" borderId="3" xfId="0" applyNumberFormat="1" applyFont="1" applyBorder="1" applyAlignment="1">
      <alignment horizontal="center" vertical="center"/>
    </xf>
    <xf numFmtId="0" fontId="40" fillId="8" borderId="83" xfId="0" applyFont="1" applyFill="1" applyBorder="1" applyAlignment="1">
      <alignment horizontal="center"/>
    </xf>
    <xf numFmtId="0" fontId="40" fillId="8" borderId="100" xfId="0" applyFont="1" applyFill="1" applyBorder="1" applyAlignment="1">
      <alignment horizontal="center"/>
    </xf>
    <xf numFmtId="0" fontId="40" fillId="8" borderId="84" xfId="0" applyFont="1" applyFill="1" applyBorder="1" applyAlignment="1">
      <alignment horizontal="center"/>
    </xf>
    <xf numFmtId="0" fontId="39" fillId="8" borderId="59" xfId="0" applyFont="1" applyFill="1" applyBorder="1" applyAlignment="1">
      <alignment horizontal="center" vertical="center"/>
    </xf>
    <xf numFmtId="0" fontId="39" fillId="8" borderId="15" xfId="0" applyFont="1" applyFill="1" applyBorder="1" applyAlignment="1">
      <alignment horizontal="center" vertical="center"/>
    </xf>
    <xf numFmtId="0" fontId="39" fillId="8" borderId="16" xfId="0" applyFont="1" applyFill="1" applyBorder="1" applyAlignment="1">
      <alignment horizontal="center" vertical="center"/>
    </xf>
    <xf numFmtId="0" fontId="9" fillId="8" borderId="14" xfId="0" applyFont="1" applyFill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9" fillId="8" borderId="58" xfId="0" applyFont="1" applyFill="1" applyBorder="1" applyAlignment="1">
      <alignment horizontal="center" vertical="center"/>
    </xf>
    <xf numFmtId="0" fontId="9" fillId="8" borderId="59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0" borderId="88" xfId="0" applyFont="1" applyBorder="1" applyAlignment="1">
      <alignment horizontal="center" vertical="center"/>
    </xf>
    <xf numFmtId="0" fontId="9" fillId="0" borderId="130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24" fillId="8" borderId="26" xfId="0" applyFont="1" applyFill="1" applyBorder="1" applyAlignment="1">
      <alignment horizontal="center"/>
    </xf>
    <xf numFmtId="0" fontId="24" fillId="8" borderId="24" xfId="0" applyFont="1" applyFill="1" applyBorder="1" applyAlignment="1">
      <alignment horizontal="center"/>
    </xf>
    <xf numFmtId="0" fontId="24" fillId="8" borderId="25" xfId="0" applyFont="1" applyFill="1" applyBorder="1" applyAlignment="1">
      <alignment horizontal="center"/>
    </xf>
    <xf numFmtId="6" fontId="14" fillId="8" borderId="98" xfId="0" applyNumberFormat="1" applyFont="1" applyFill="1" applyBorder="1" applyAlignment="1">
      <alignment horizontal="center" vertical="center"/>
    </xf>
    <xf numFmtId="0" fontId="14" fillId="8" borderId="77" xfId="0" applyFont="1" applyFill="1" applyBorder="1" applyAlignment="1">
      <alignment horizontal="center" vertical="center"/>
    </xf>
    <xf numFmtId="0" fontId="14" fillId="8" borderId="74" xfId="0" applyFont="1" applyFill="1" applyBorder="1" applyAlignment="1">
      <alignment horizontal="center" vertical="center"/>
    </xf>
    <xf numFmtId="6" fontId="14" fillId="8" borderId="76" xfId="0" applyNumberFormat="1" applyFont="1" applyFill="1" applyBorder="1" applyAlignment="1">
      <alignment horizontal="center" vertical="center"/>
    </xf>
    <xf numFmtId="0" fontId="14" fillId="8" borderId="90" xfId="0" applyFont="1" applyFill="1" applyBorder="1" applyAlignment="1">
      <alignment horizontal="center" vertical="center"/>
    </xf>
    <xf numFmtId="0" fontId="27" fillId="8" borderId="12" xfId="0" applyFont="1" applyFill="1" applyBorder="1" applyAlignment="1">
      <alignment horizontal="center"/>
    </xf>
    <xf numFmtId="0" fontId="27" fillId="8" borderId="10" xfId="0" applyFont="1" applyFill="1" applyBorder="1" applyAlignment="1">
      <alignment horizontal="center"/>
    </xf>
    <xf numFmtId="0" fontId="27" fillId="8" borderId="11" xfId="0" applyFont="1" applyFill="1" applyBorder="1" applyAlignment="1">
      <alignment horizontal="center"/>
    </xf>
    <xf numFmtId="0" fontId="15" fillId="8" borderId="26" xfId="0" applyFont="1" applyFill="1" applyBorder="1" applyAlignment="1">
      <alignment horizontal="center"/>
    </xf>
    <xf numFmtId="0" fontId="15" fillId="8" borderId="24" xfId="0" applyFont="1" applyFill="1" applyBorder="1" applyAlignment="1">
      <alignment horizontal="center"/>
    </xf>
    <xf numFmtId="0" fontId="15" fillId="8" borderId="25" xfId="0" applyFont="1" applyFill="1" applyBorder="1" applyAlignment="1">
      <alignment horizontal="center"/>
    </xf>
    <xf numFmtId="0" fontId="36" fillId="8" borderId="26" xfId="0" applyFont="1" applyFill="1" applyBorder="1" applyAlignment="1">
      <alignment horizontal="center"/>
    </xf>
    <xf numFmtId="0" fontId="36" fillId="8" borderId="24" xfId="0" applyFont="1" applyFill="1" applyBorder="1" applyAlignment="1">
      <alignment horizontal="center"/>
    </xf>
    <xf numFmtId="0" fontId="36" fillId="8" borderId="27" xfId="0" applyFont="1" applyFill="1" applyBorder="1" applyAlignment="1">
      <alignment horizontal="center"/>
    </xf>
    <xf numFmtId="0" fontId="39" fillId="0" borderId="21" xfId="0" applyFont="1" applyBorder="1" applyAlignment="1">
      <alignment horizontal="center" vertical="center"/>
    </xf>
    <xf numFmtId="0" fontId="9" fillId="0" borderId="135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24" fillId="6" borderId="98" xfId="0" applyFont="1" applyFill="1" applyBorder="1" applyAlignment="1" applyProtection="1">
      <alignment horizontal="center"/>
      <protection locked="0"/>
    </xf>
    <xf numFmtId="0" fontId="9" fillId="6" borderId="135" xfId="0" applyFont="1" applyFill="1" applyBorder="1" applyAlignment="1">
      <alignment horizontal="center" vertical="center"/>
    </xf>
    <xf numFmtId="0" fontId="9" fillId="6" borderId="130" xfId="0" applyFont="1" applyFill="1" applyBorder="1" applyAlignment="1">
      <alignment horizontal="center" vertical="center"/>
    </xf>
    <xf numFmtId="0" fontId="9" fillId="6" borderId="67" xfId="0" applyFont="1" applyFill="1" applyBorder="1" applyAlignment="1">
      <alignment horizontal="center" vertical="center"/>
    </xf>
    <xf numFmtId="0" fontId="9" fillId="6" borderId="88" xfId="0" applyFont="1" applyFill="1" applyBorder="1" applyAlignment="1">
      <alignment horizontal="center" vertical="center"/>
    </xf>
    <xf numFmtId="0" fontId="15" fillId="6" borderId="26" xfId="0" applyFont="1" applyFill="1" applyBorder="1" applyAlignment="1" applyProtection="1">
      <alignment horizontal="center"/>
      <protection locked="0"/>
    </xf>
    <xf numFmtId="0" fontId="15" fillId="6" borderId="24" xfId="0" applyFont="1" applyFill="1" applyBorder="1" applyAlignment="1" applyProtection="1">
      <alignment horizontal="center"/>
      <protection locked="0"/>
    </xf>
    <xf numFmtId="0" fontId="15" fillId="6" borderId="25" xfId="0" applyFont="1" applyFill="1" applyBorder="1" applyAlignment="1" applyProtection="1">
      <alignment horizontal="center"/>
      <protection locked="0"/>
    </xf>
    <xf numFmtId="0" fontId="36" fillId="6" borderId="26" xfId="0" applyFont="1" applyFill="1" applyBorder="1" applyAlignment="1">
      <alignment horizontal="center"/>
    </xf>
    <xf numFmtId="0" fontId="36" fillId="6" borderId="24" xfId="0" applyFont="1" applyFill="1" applyBorder="1" applyAlignment="1">
      <alignment horizontal="center"/>
    </xf>
    <xf numFmtId="0" fontId="36" fillId="6" borderId="27" xfId="0" applyFont="1" applyFill="1" applyBorder="1" applyAlignment="1">
      <alignment horizontal="center"/>
    </xf>
    <xf numFmtId="6" fontId="14" fillId="6" borderId="98" xfId="0" applyNumberFormat="1" applyFont="1" applyFill="1" applyBorder="1" applyAlignment="1">
      <alignment horizontal="center" vertical="center"/>
    </xf>
    <xf numFmtId="0" fontId="14" fillId="6" borderId="77" xfId="0" applyFont="1" applyFill="1" applyBorder="1" applyAlignment="1">
      <alignment horizontal="center" vertical="center"/>
    </xf>
    <xf numFmtId="0" fontId="14" fillId="6" borderId="74" xfId="0" applyFont="1" applyFill="1" applyBorder="1" applyAlignment="1">
      <alignment horizontal="center" vertical="center"/>
    </xf>
    <xf numFmtId="6" fontId="14" fillId="6" borderId="76" xfId="0" applyNumberFormat="1" applyFont="1" applyFill="1" applyBorder="1" applyAlignment="1">
      <alignment horizontal="center" vertical="center"/>
    </xf>
    <xf numFmtId="0" fontId="15" fillId="6" borderId="5" xfId="0" applyFont="1" applyFill="1" applyBorder="1" applyAlignment="1" applyProtection="1">
      <alignment horizontal="center"/>
      <protection locked="0"/>
    </xf>
    <xf numFmtId="0" fontId="15" fillId="6" borderId="6" xfId="0" applyFont="1" applyFill="1" applyBorder="1" applyAlignment="1" applyProtection="1">
      <alignment horizontal="center"/>
      <protection locked="0"/>
    </xf>
    <xf numFmtId="0" fontId="15" fillId="6" borderId="17" xfId="0" applyFont="1" applyFill="1" applyBorder="1" applyAlignment="1" applyProtection="1">
      <alignment horizontal="center"/>
      <protection locked="0"/>
    </xf>
    <xf numFmtId="0" fontId="36" fillId="0" borderId="5" xfId="0" applyFont="1" applyBorder="1" applyAlignment="1">
      <alignment horizontal="center"/>
    </xf>
    <xf numFmtId="0" fontId="36" fillId="0" borderId="6" xfId="0" applyFont="1" applyBorder="1" applyAlignment="1">
      <alignment horizontal="center"/>
    </xf>
    <xf numFmtId="0" fontId="36" fillId="0" borderId="7" xfId="0" applyFont="1" applyBorder="1" applyAlignment="1">
      <alignment horizontal="center"/>
    </xf>
    <xf numFmtId="0" fontId="39" fillId="6" borderId="21" xfId="0" applyFont="1" applyFill="1" applyBorder="1" applyAlignment="1">
      <alignment horizontal="center" vertical="center"/>
    </xf>
    <xf numFmtId="0" fontId="39" fillId="6" borderId="19" xfId="0" applyFont="1" applyFill="1" applyBorder="1" applyAlignment="1">
      <alignment horizontal="center" vertical="center"/>
    </xf>
    <xf numFmtId="0" fontId="39" fillId="6" borderId="22" xfId="0" applyFont="1" applyFill="1" applyBorder="1" applyAlignment="1">
      <alignment horizontal="center" vertical="center"/>
    </xf>
    <xf numFmtId="0" fontId="15" fillId="6" borderId="21" xfId="0" applyFont="1" applyFill="1" applyBorder="1" applyAlignment="1" applyProtection="1">
      <alignment horizontal="center"/>
      <protection locked="0"/>
    </xf>
    <xf numFmtId="0" fontId="15" fillId="6" borderId="19" xfId="0" applyFont="1" applyFill="1" applyBorder="1" applyAlignment="1" applyProtection="1">
      <alignment horizontal="center"/>
      <protection locked="0"/>
    </xf>
    <xf numFmtId="0" fontId="15" fillId="6" borderId="20" xfId="0" applyFont="1" applyFill="1" applyBorder="1" applyAlignment="1" applyProtection="1">
      <alignment horizontal="center"/>
      <protection locked="0"/>
    </xf>
    <xf numFmtId="49" fontId="52" fillId="10" borderId="43" xfId="0" applyNumberFormat="1" applyFont="1" applyFill="1" applyBorder="1" applyAlignment="1">
      <alignment horizontal="center" vertical="center" wrapText="1"/>
    </xf>
    <xf numFmtId="49" fontId="52" fillId="10" borderId="65" xfId="0" applyNumberFormat="1" applyFont="1" applyFill="1" applyBorder="1" applyAlignment="1">
      <alignment horizontal="center" vertical="center" wrapText="1"/>
    </xf>
    <xf numFmtId="49" fontId="52" fillId="10" borderId="51" xfId="0" applyNumberFormat="1" applyFont="1" applyFill="1" applyBorder="1" applyAlignment="1">
      <alignment horizontal="center" vertical="center" wrapText="1"/>
    </xf>
    <xf numFmtId="0" fontId="14" fillId="6" borderId="18" xfId="0" applyFont="1" applyFill="1" applyBorder="1" applyAlignment="1" applyProtection="1">
      <alignment horizontal="center"/>
      <protection locked="0"/>
    </xf>
    <xf numFmtId="0" fontId="14" fillId="6" borderId="19" xfId="0" applyFont="1" applyFill="1" applyBorder="1" applyAlignment="1" applyProtection="1">
      <alignment horizontal="center"/>
      <protection locked="0"/>
    </xf>
    <xf numFmtId="0" fontId="14" fillId="6" borderId="20" xfId="0" applyFont="1" applyFill="1" applyBorder="1" applyAlignment="1" applyProtection="1">
      <alignment horizontal="center"/>
      <protection locked="0"/>
    </xf>
    <xf numFmtId="0" fontId="14" fillId="6" borderId="21" xfId="0" applyFont="1" applyFill="1" applyBorder="1" applyAlignment="1" applyProtection="1">
      <alignment horizontal="center"/>
      <protection locked="0"/>
    </xf>
    <xf numFmtId="0" fontId="14" fillId="0" borderId="18" xfId="0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0" fontId="14" fillId="0" borderId="21" xfId="0" applyFont="1" applyBorder="1" applyAlignment="1" applyProtection="1">
      <alignment horizontal="center" vertical="center"/>
      <protection locked="0"/>
    </xf>
    <xf numFmtId="0" fontId="14" fillId="6" borderId="21" xfId="0" applyFont="1" applyFill="1" applyBorder="1" applyAlignment="1" applyProtection="1">
      <alignment horizontal="center" vertical="center"/>
      <protection locked="0"/>
    </xf>
    <xf numFmtId="0" fontId="14" fillId="6" borderId="19" xfId="0" applyFont="1" applyFill="1" applyBorder="1" applyAlignment="1" applyProtection="1">
      <alignment horizontal="center" vertical="center"/>
      <protection locked="0"/>
    </xf>
    <xf numFmtId="0" fontId="14" fillId="6" borderId="20" xfId="0" applyFont="1" applyFill="1" applyBorder="1" applyAlignment="1" applyProtection="1">
      <alignment horizontal="center" vertical="center"/>
      <protection locked="0"/>
    </xf>
    <xf numFmtId="0" fontId="24" fillId="8" borderId="23" xfId="0" applyFont="1" applyFill="1" applyBorder="1" applyAlignment="1">
      <alignment horizontal="center"/>
    </xf>
    <xf numFmtId="0" fontId="27" fillId="8" borderId="9" xfId="0" applyFont="1" applyFill="1" applyBorder="1" applyAlignment="1">
      <alignment horizontal="center"/>
    </xf>
    <xf numFmtId="0" fontId="15" fillId="8" borderId="12" xfId="0" applyFont="1" applyFill="1" applyBorder="1" applyAlignment="1">
      <alignment horizontal="center"/>
    </xf>
    <xf numFmtId="0" fontId="15" fillId="8" borderId="10" xfId="0" applyFont="1" applyFill="1" applyBorder="1" applyAlignment="1">
      <alignment horizontal="center"/>
    </xf>
    <xf numFmtId="0" fontId="15" fillId="8" borderId="11" xfId="0" applyFont="1" applyFill="1" applyBorder="1" applyAlignment="1">
      <alignment horizontal="center"/>
    </xf>
    <xf numFmtId="0" fontId="14" fillId="0" borderId="137" xfId="0" applyFont="1" applyBorder="1" applyAlignment="1">
      <alignment horizontal="center" vertical="center"/>
    </xf>
    <xf numFmtId="0" fontId="14" fillId="0" borderId="136" xfId="0" applyFont="1" applyBorder="1" applyAlignment="1">
      <alignment horizontal="center" vertical="center"/>
    </xf>
    <xf numFmtId="0" fontId="14" fillId="8" borderId="47" xfId="0" applyFont="1" applyFill="1" applyBorder="1" applyAlignment="1">
      <alignment horizontal="center"/>
    </xf>
    <xf numFmtId="0" fontId="14" fillId="8" borderId="45" xfId="0" applyFont="1" applyFill="1" applyBorder="1" applyAlignment="1">
      <alignment horizontal="center"/>
    </xf>
    <xf numFmtId="0" fontId="14" fillId="8" borderId="44" xfId="0" applyFont="1" applyFill="1" applyBorder="1" applyAlignment="1">
      <alignment horizontal="center"/>
    </xf>
    <xf numFmtId="0" fontId="50" fillId="0" borderId="59" xfId="0" applyFont="1" applyBorder="1" applyAlignment="1">
      <alignment horizontal="center" vertical="center"/>
    </xf>
    <xf numFmtId="0" fontId="50" fillId="0" borderId="15" xfId="0" applyFont="1" applyBorder="1" applyAlignment="1">
      <alignment horizontal="center" vertical="center"/>
    </xf>
    <xf numFmtId="0" fontId="50" fillId="0" borderId="16" xfId="0" applyFont="1" applyBorder="1" applyAlignment="1">
      <alignment horizontal="center" vertical="center"/>
    </xf>
    <xf numFmtId="0" fontId="34" fillId="0" borderId="15" xfId="0" applyFont="1" applyBorder="1" applyAlignment="1">
      <alignment horizontal="left"/>
    </xf>
    <xf numFmtId="0" fontId="34" fillId="0" borderId="0" xfId="0" applyFont="1" applyAlignment="1">
      <alignment horizontal="left"/>
    </xf>
    <xf numFmtId="0" fontId="24" fillId="8" borderId="12" xfId="0" applyFont="1" applyFill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14" fontId="52" fillId="4" borderId="43" xfId="0" applyNumberFormat="1" applyFont="1" applyFill="1" applyBorder="1" applyAlignment="1">
      <alignment horizontal="center" vertical="center"/>
    </xf>
    <xf numFmtId="0" fontId="52" fillId="4" borderId="65" xfId="0" applyFont="1" applyFill="1" applyBorder="1" applyAlignment="1">
      <alignment horizontal="center" vertical="center"/>
    </xf>
    <xf numFmtId="0" fontId="52" fillId="4" borderId="51" xfId="0" applyFont="1" applyFill="1" applyBorder="1" applyAlignment="1">
      <alignment horizontal="center" vertical="center"/>
    </xf>
    <xf numFmtId="0" fontId="50" fillId="8" borderId="8" xfId="0" applyFont="1" applyFill="1" applyBorder="1" applyAlignment="1">
      <alignment horizontal="center" vertical="center"/>
    </xf>
    <xf numFmtId="0" fontId="50" fillId="8" borderId="17" xfId="0" applyFont="1" applyFill="1" applyBorder="1" applyAlignment="1">
      <alignment horizontal="center" vertical="center"/>
    </xf>
    <xf numFmtId="0" fontId="50" fillId="8" borderId="5" xfId="0" applyFont="1" applyFill="1" applyBorder="1" applyAlignment="1">
      <alignment horizontal="center" vertical="center"/>
    </xf>
    <xf numFmtId="0" fontId="24" fillId="8" borderId="5" xfId="0" applyFont="1" applyFill="1" applyBorder="1" applyAlignment="1">
      <alignment horizontal="center" vertical="center"/>
    </xf>
    <xf numFmtId="0" fontId="24" fillId="8" borderId="17" xfId="0" applyFont="1" applyFill="1" applyBorder="1" applyAlignment="1">
      <alignment horizontal="center" vertical="center"/>
    </xf>
    <xf numFmtId="0" fontId="50" fillId="8" borderId="76" xfId="0" applyFont="1" applyFill="1" applyBorder="1" applyAlignment="1">
      <alignment horizontal="center" vertical="center"/>
    </xf>
    <xf numFmtId="0" fontId="50" fillId="8" borderId="74" xfId="0" applyFont="1" applyFill="1" applyBorder="1" applyAlignment="1">
      <alignment horizontal="center" vertical="center"/>
    </xf>
    <xf numFmtId="0" fontId="24" fillId="8" borderId="76" xfId="0" applyFont="1" applyFill="1" applyBorder="1" applyAlignment="1">
      <alignment horizontal="center" vertical="center"/>
    </xf>
    <xf numFmtId="0" fontId="24" fillId="8" borderId="74" xfId="0" applyFont="1" applyFill="1" applyBorder="1" applyAlignment="1">
      <alignment horizontal="center" vertical="center"/>
    </xf>
    <xf numFmtId="0" fontId="39" fillId="8" borderId="12" xfId="0" applyFont="1" applyFill="1" applyBorder="1" applyAlignment="1">
      <alignment horizontal="center" vertical="center"/>
    </xf>
    <xf numFmtId="0" fontId="39" fillId="8" borderId="10" xfId="0" applyFont="1" applyFill="1" applyBorder="1" applyAlignment="1">
      <alignment horizontal="center" vertical="center"/>
    </xf>
    <xf numFmtId="0" fontId="39" fillId="8" borderId="13" xfId="0" applyFont="1" applyFill="1" applyBorder="1" applyAlignment="1">
      <alignment horizontal="center" vertical="center"/>
    </xf>
    <xf numFmtId="6" fontId="14" fillId="8" borderId="26" xfId="0" applyNumberFormat="1" applyFont="1" applyFill="1" applyBorder="1" applyAlignment="1">
      <alignment horizontal="center" vertical="center"/>
    </xf>
    <xf numFmtId="0" fontId="14" fillId="8" borderId="24" xfId="0" applyFont="1" applyFill="1" applyBorder="1" applyAlignment="1">
      <alignment horizontal="center" vertical="center"/>
    </xf>
    <xf numFmtId="0" fontId="14" fillId="8" borderId="25" xfId="0" applyFont="1" applyFill="1" applyBorder="1" applyAlignment="1">
      <alignment horizontal="center" vertical="center"/>
    </xf>
    <xf numFmtId="0" fontId="14" fillId="8" borderId="27" xfId="0" applyFont="1" applyFill="1" applyBorder="1" applyAlignment="1">
      <alignment horizontal="center" vertical="center"/>
    </xf>
    <xf numFmtId="0" fontId="50" fillId="8" borderId="14" xfId="0" applyFont="1" applyFill="1" applyBorder="1" applyAlignment="1">
      <alignment horizontal="center" vertical="center"/>
    </xf>
    <xf numFmtId="0" fontId="50" fillId="8" borderId="58" xfId="0" applyFont="1" applyFill="1" applyBorder="1" applyAlignment="1">
      <alignment horizontal="center" vertical="center"/>
    </xf>
    <xf numFmtId="0" fontId="30" fillId="8" borderId="15" xfId="0" applyFont="1" applyFill="1" applyBorder="1" applyAlignment="1">
      <alignment horizontal="center"/>
    </xf>
    <xf numFmtId="0" fontId="36" fillId="8" borderId="76" xfId="0" applyFont="1" applyFill="1" applyBorder="1" applyAlignment="1">
      <alignment horizontal="center"/>
    </xf>
    <xf numFmtId="0" fontId="36" fillId="8" borderId="77" xfId="0" applyFont="1" applyFill="1" applyBorder="1" applyAlignment="1">
      <alignment horizontal="center"/>
    </xf>
    <xf numFmtId="0" fontId="36" fillId="8" borderId="90" xfId="0" applyFont="1" applyFill="1" applyBorder="1" applyAlignment="1">
      <alignment horizontal="center"/>
    </xf>
    <xf numFmtId="0" fontId="50" fillId="8" borderId="98" xfId="0" applyFont="1" applyFill="1" applyBorder="1" applyAlignment="1">
      <alignment horizontal="center" vertical="center"/>
    </xf>
    <xf numFmtId="0" fontId="50" fillId="8" borderId="135" xfId="0" applyFont="1" applyFill="1" applyBorder="1" applyAlignment="1">
      <alignment horizontal="center" vertical="center"/>
    </xf>
    <xf numFmtId="0" fontId="50" fillId="8" borderId="67" xfId="0" applyFont="1" applyFill="1" applyBorder="1" applyAlignment="1">
      <alignment horizontal="center" vertical="center"/>
    </xf>
    <xf numFmtId="0" fontId="50" fillId="8" borderId="88" xfId="0" applyFont="1" applyFill="1" applyBorder="1" applyAlignment="1">
      <alignment horizontal="center" vertical="center"/>
    </xf>
    <xf numFmtId="0" fontId="24" fillId="8" borderId="21" xfId="0" applyFont="1" applyFill="1" applyBorder="1" applyAlignment="1">
      <alignment horizontal="center" vertical="center"/>
    </xf>
    <xf numFmtId="0" fontId="24" fillId="8" borderId="20" xfId="0" applyFont="1" applyFill="1" applyBorder="1" applyAlignment="1">
      <alignment horizontal="center" vertical="center"/>
    </xf>
    <xf numFmtId="0" fontId="39" fillId="8" borderId="21" xfId="0" applyFont="1" applyFill="1" applyBorder="1" applyAlignment="1">
      <alignment horizontal="center" vertical="center"/>
    </xf>
    <xf numFmtId="0" fontId="39" fillId="8" borderId="19" xfId="0" applyFont="1" applyFill="1" applyBorder="1" applyAlignment="1">
      <alignment horizontal="center" vertical="center"/>
    </xf>
    <xf numFmtId="0" fontId="39" fillId="8" borderId="22" xfId="0" applyFont="1" applyFill="1" applyBorder="1" applyAlignment="1">
      <alignment horizontal="center" vertical="center"/>
    </xf>
    <xf numFmtId="0" fontId="9" fillId="8" borderId="18" xfId="0" applyFont="1" applyFill="1" applyBorder="1" applyAlignment="1">
      <alignment horizontal="center" vertical="center"/>
    </xf>
    <xf numFmtId="0" fontId="9" fillId="8" borderId="19" xfId="0" applyFont="1" applyFill="1" applyBorder="1" applyAlignment="1">
      <alignment horizontal="center" vertical="center"/>
    </xf>
    <xf numFmtId="0" fontId="9" fillId="8" borderId="20" xfId="0" applyFont="1" applyFill="1" applyBorder="1" applyAlignment="1">
      <alignment horizontal="center" vertical="center"/>
    </xf>
    <xf numFmtId="0" fontId="9" fillId="8" borderId="21" xfId="0" applyFont="1" applyFill="1" applyBorder="1" applyAlignment="1">
      <alignment horizontal="center" vertical="center"/>
    </xf>
    <xf numFmtId="6" fontId="14" fillId="8" borderId="4" xfId="0" applyNumberFormat="1" applyFont="1" applyFill="1" applyBorder="1" applyAlignment="1">
      <alignment horizontal="center" vertical="center"/>
    </xf>
    <xf numFmtId="0" fontId="48" fillId="0" borderId="39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9" fillId="8" borderId="135" xfId="0" applyFont="1" applyFill="1" applyBorder="1" applyAlignment="1">
      <alignment horizontal="center" vertical="center"/>
    </xf>
    <xf numFmtId="0" fontId="9" fillId="8" borderId="130" xfId="0" applyFont="1" applyFill="1" applyBorder="1" applyAlignment="1">
      <alignment horizontal="center" vertical="center"/>
    </xf>
    <xf numFmtId="0" fontId="9" fillId="8" borderId="67" xfId="0" applyFont="1" applyFill="1" applyBorder="1" applyAlignment="1">
      <alignment horizontal="center" vertical="center"/>
    </xf>
    <xf numFmtId="0" fontId="9" fillId="8" borderId="88" xfId="0" applyFont="1" applyFill="1" applyBorder="1" applyAlignment="1">
      <alignment horizontal="center" vertical="center"/>
    </xf>
    <xf numFmtId="0" fontId="9" fillId="8" borderId="66" xfId="0" applyFont="1" applyFill="1" applyBorder="1" applyAlignment="1">
      <alignment horizontal="center" vertical="center"/>
    </xf>
    <xf numFmtId="0" fontId="9" fillId="8" borderId="22" xfId="0" applyFont="1" applyFill="1" applyBorder="1" applyAlignment="1">
      <alignment horizontal="center" vertical="center"/>
    </xf>
    <xf numFmtId="0" fontId="50" fillId="8" borderId="59" xfId="0" applyFont="1" applyFill="1" applyBorder="1" applyAlignment="1">
      <alignment horizontal="center" vertical="center"/>
    </xf>
    <xf numFmtId="6" fontId="14" fillId="8" borderId="23" xfId="0" applyNumberFormat="1" applyFont="1" applyFill="1" applyBorder="1" applyAlignment="1">
      <alignment horizontal="center" vertical="center"/>
    </xf>
    <xf numFmtId="0" fontId="36" fillId="8" borderId="5" xfId="0" applyFont="1" applyFill="1" applyBorder="1" applyAlignment="1">
      <alignment horizontal="center"/>
    </xf>
    <xf numFmtId="0" fontId="36" fillId="8" borderId="6" xfId="0" applyFont="1" applyFill="1" applyBorder="1" applyAlignment="1">
      <alignment horizontal="center"/>
    </xf>
    <xf numFmtId="0" fontId="36" fillId="8" borderId="7" xfId="0" applyFont="1" applyFill="1" applyBorder="1" applyAlignment="1">
      <alignment horizontal="center"/>
    </xf>
    <xf numFmtId="6" fontId="14" fillId="8" borderId="1" xfId="0" applyNumberFormat="1" applyFont="1" applyFill="1" applyBorder="1" applyAlignment="1">
      <alignment horizontal="center" vertical="center"/>
    </xf>
    <xf numFmtId="0" fontId="50" fillId="0" borderId="58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42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4" fillId="0" borderId="15" xfId="0" applyFont="1" applyBorder="1" applyAlignment="1">
      <alignment horizontal="left" vertical="center"/>
    </xf>
    <xf numFmtId="0" fontId="19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3.jpg"/><Relationship Id="rId1" Type="http://schemas.openxmlformats.org/officeDocument/2006/relationships/image" Target="../media/image1.png"/><Relationship Id="rId5" Type="http://schemas.openxmlformats.org/officeDocument/2006/relationships/image" Target="../media/image9.jpeg"/><Relationship Id="rId4" Type="http://schemas.openxmlformats.org/officeDocument/2006/relationships/image" Target="../media/image8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36635</xdr:colOff>
      <xdr:row>17</xdr:row>
      <xdr:rowOff>75714</xdr:rowOff>
    </xdr:from>
    <xdr:to>
      <xdr:col>1</xdr:col>
      <xdr:colOff>468923</xdr:colOff>
      <xdr:row>18</xdr:row>
      <xdr:rowOff>335278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41064B4-82DE-4C56-905F-1C55D46D20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327" t="37176" r="13628" b="34589"/>
        <a:stretch/>
      </xdr:blipFill>
      <xdr:spPr>
        <a:xfrm>
          <a:off x="36635" y="4652477"/>
          <a:ext cx="927588" cy="526264"/>
        </a:xfrm>
        <a:prstGeom prst="rect">
          <a:avLst/>
        </a:prstGeom>
      </xdr:spPr>
    </xdr:pic>
    <xdr:clientData/>
  </xdr:twoCellAnchor>
  <xdr:oneCellAnchor>
    <xdr:from>
      <xdr:col>0</xdr:col>
      <xdr:colOff>2454</xdr:colOff>
      <xdr:row>36</xdr:row>
      <xdr:rowOff>326793</xdr:rowOff>
    </xdr:from>
    <xdr:ext cx="963637" cy="432867"/>
    <xdr:pic>
      <xdr:nvPicPr>
        <xdr:cNvPr id="3" name="図 2">
          <a:extLst>
            <a:ext uri="{FF2B5EF4-FFF2-40B4-BE49-F238E27FC236}">
              <a16:creationId xmlns:a16="http://schemas.microsoft.com/office/drawing/2014/main" id="{7200CF01-F525-4EEA-AA21-C974FADCD2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1569" t="62069" r="35939" b="15862"/>
        <a:stretch/>
      </xdr:blipFill>
      <xdr:spPr>
        <a:xfrm>
          <a:off x="2454" y="11257499"/>
          <a:ext cx="963637" cy="432867"/>
        </a:xfrm>
        <a:prstGeom prst="rect">
          <a:avLst/>
        </a:prstGeom>
      </xdr:spPr>
    </xdr:pic>
    <xdr:clientData/>
  </xdr:oneCellAnchor>
  <xdr:twoCellAnchor editAs="oneCell">
    <xdr:from>
      <xdr:col>0</xdr:col>
      <xdr:colOff>197829</xdr:colOff>
      <xdr:row>47</xdr:row>
      <xdr:rowOff>244913</xdr:rowOff>
    </xdr:from>
    <xdr:to>
      <xdr:col>1</xdr:col>
      <xdr:colOff>307732</xdr:colOff>
      <xdr:row>49</xdr:row>
      <xdr:rowOff>65941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3F7D1D7B-1BFA-46A9-9461-08D9921D23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6078" t="29307" r="16150" b="38809"/>
        <a:stretch/>
      </xdr:blipFill>
      <xdr:spPr>
        <a:xfrm>
          <a:off x="197829" y="10131863"/>
          <a:ext cx="605203" cy="430630"/>
        </a:xfrm>
        <a:prstGeom prst="rect">
          <a:avLst/>
        </a:prstGeom>
      </xdr:spPr>
    </xdr:pic>
    <xdr:clientData/>
  </xdr:twoCellAnchor>
  <xdr:twoCellAnchor editAs="oneCell">
    <xdr:from>
      <xdr:col>36</xdr:col>
      <xdr:colOff>207406</xdr:colOff>
      <xdr:row>3</xdr:row>
      <xdr:rowOff>0</xdr:rowOff>
    </xdr:from>
    <xdr:to>
      <xdr:col>44</xdr:col>
      <xdr:colOff>258907</xdr:colOff>
      <xdr:row>4</xdr:row>
      <xdr:rowOff>246185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FE2E950-A898-443F-B7FA-525C8A68A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0706" y="781050"/>
          <a:ext cx="2918526" cy="498598"/>
        </a:xfrm>
        <a:prstGeom prst="rect">
          <a:avLst/>
        </a:prstGeom>
      </xdr:spPr>
    </xdr:pic>
    <xdr:clientData/>
  </xdr:twoCellAnchor>
  <xdr:twoCellAnchor editAs="oneCell">
    <xdr:from>
      <xdr:col>0</xdr:col>
      <xdr:colOff>68034</xdr:colOff>
      <xdr:row>64</xdr:row>
      <xdr:rowOff>132670</xdr:rowOff>
    </xdr:from>
    <xdr:to>
      <xdr:col>1</xdr:col>
      <xdr:colOff>401410</xdr:colOff>
      <xdr:row>65</xdr:row>
      <xdr:rowOff>88447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326C2567-6177-2CD0-99BF-2277ABC8CE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22" t="42824" r="16002" b="36447"/>
        <a:stretch>
          <a:fillRect/>
        </a:stretch>
      </xdr:blipFill>
      <xdr:spPr>
        <a:xfrm>
          <a:off x="68034" y="16991920"/>
          <a:ext cx="830037" cy="309563"/>
        </a:xfrm>
        <a:prstGeom prst="rect">
          <a:avLst/>
        </a:prstGeom>
      </xdr:spPr>
    </xdr:pic>
    <xdr:clientData/>
  </xdr:twoCellAnchor>
  <xdr:twoCellAnchor editAs="oneCell">
    <xdr:from>
      <xdr:col>0</xdr:col>
      <xdr:colOff>81648</xdr:colOff>
      <xdr:row>55</xdr:row>
      <xdr:rowOff>241906</xdr:rowOff>
    </xdr:from>
    <xdr:to>
      <xdr:col>1</xdr:col>
      <xdr:colOff>415022</xdr:colOff>
      <xdr:row>56</xdr:row>
      <xdr:rowOff>306162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C504D08B-9A21-B4F0-23A4-965FA6CBDB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04" t="41685" r="16851" b="36585"/>
        <a:stretch>
          <a:fillRect/>
        </a:stretch>
      </xdr:blipFill>
      <xdr:spPr>
        <a:xfrm>
          <a:off x="81648" y="16216692"/>
          <a:ext cx="830035" cy="3227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36635</xdr:colOff>
      <xdr:row>9</xdr:row>
      <xdr:rowOff>75714</xdr:rowOff>
    </xdr:from>
    <xdr:to>
      <xdr:col>1</xdr:col>
      <xdr:colOff>468923</xdr:colOff>
      <xdr:row>10</xdr:row>
      <xdr:rowOff>335278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462A230-C159-491D-A2FC-38F08F0DFE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327" t="37176" r="13628" b="34589"/>
        <a:stretch/>
      </xdr:blipFill>
      <xdr:spPr>
        <a:xfrm>
          <a:off x="36635" y="4423877"/>
          <a:ext cx="927588" cy="526264"/>
        </a:xfrm>
        <a:prstGeom prst="rect">
          <a:avLst/>
        </a:prstGeom>
      </xdr:spPr>
    </xdr:pic>
    <xdr:clientData/>
  </xdr:twoCellAnchor>
  <xdr:twoCellAnchor editAs="oneCell">
    <xdr:from>
      <xdr:col>0</xdr:col>
      <xdr:colOff>153866</xdr:colOff>
      <xdr:row>22</xdr:row>
      <xdr:rowOff>14654</xdr:rowOff>
    </xdr:from>
    <xdr:to>
      <xdr:col>1</xdr:col>
      <xdr:colOff>382404</xdr:colOff>
      <xdr:row>24</xdr:row>
      <xdr:rowOff>43962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074B5A8-DC07-4F05-B98A-FF6196066C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6078" t="29307" r="16150" b="38809"/>
        <a:stretch/>
      </xdr:blipFill>
      <xdr:spPr>
        <a:xfrm>
          <a:off x="153866" y="7482254"/>
          <a:ext cx="723838" cy="5150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183172</xdr:rowOff>
    </xdr:from>
    <xdr:to>
      <xdr:col>2</xdr:col>
      <xdr:colOff>2086</xdr:colOff>
      <xdr:row>35</xdr:row>
      <xdr:rowOff>21457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A456C10-D3BD-43F7-856A-9B255A42EB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24" t="42680" r="10645" b="34705"/>
        <a:stretch/>
      </xdr:blipFill>
      <xdr:spPr>
        <a:xfrm>
          <a:off x="0" y="10817835"/>
          <a:ext cx="987642" cy="457410"/>
        </a:xfrm>
        <a:prstGeom prst="rect">
          <a:avLst/>
        </a:prstGeom>
      </xdr:spPr>
    </xdr:pic>
    <xdr:clientData/>
  </xdr:twoCellAnchor>
  <xdr:twoCellAnchor editAs="oneCell">
    <xdr:from>
      <xdr:col>0</xdr:col>
      <xdr:colOff>14654</xdr:colOff>
      <xdr:row>60</xdr:row>
      <xdr:rowOff>293077</xdr:rowOff>
    </xdr:from>
    <xdr:to>
      <xdr:col>1</xdr:col>
      <xdr:colOff>469279</xdr:colOff>
      <xdr:row>62</xdr:row>
      <xdr:rowOff>20412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62D77AAF-38D8-4EB6-9ED1-70DF24C1CF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21" t="45795" r="11266" b="36952"/>
        <a:stretch/>
      </xdr:blipFill>
      <xdr:spPr>
        <a:xfrm>
          <a:off x="14654" y="16952302"/>
          <a:ext cx="949925" cy="346460"/>
        </a:xfrm>
        <a:prstGeom prst="rect">
          <a:avLst/>
        </a:prstGeom>
      </xdr:spPr>
    </xdr:pic>
    <xdr:clientData/>
  </xdr:twoCellAnchor>
  <xdr:oneCellAnchor>
    <xdr:from>
      <xdr:col>0</xdr:col>
      <xdr:colOff>7327</xdr:colOff>
      <xdr:row>43</xdr:row>
      <xdr:rowOff>29306</xdr:rowOff>
    </xdr:from>
    <xdr:ext cx="952903" cy="412925"/>
    <xdr:pic>
      <xdr:nvPicPr>
        <xdr:cNvPr id="7" name="図 6">
          <a:extLst>
            <a:ext uri="{FF2B5EF4-FFF2-40B4-BE49-F238E27FC236}">
              <a16:creationId xmlns:a16="http://schemas.microsoft.com/office/drawing/2014/main" id="{F9EE1055-FE90-4001-9974-9101C25283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57" t="59112" r="40405" b="22664"/>
        <a:stretch/>
      </xdr:blipFill>
      <xdr:spPr>
        <a:xfrm>
          <a:off x="7327" y="13721494"/>
          <a:ext cx="952903" cy="41292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15362</xdr:colOff>
      <xdr:row>33</xdr:row>
      <xdr:rowOff>146817</xdr:rowOff>
    </xdr:from>
    <xdr:ext cx="937137" cy="314068"/>
    <xdr:pic>
      <xdr:nvPicPr>
        <xdr:cNvPr id="3" name="図 2">
          <a:extLst>
            <a:ext uri="{FF2B5EF4-FFF2-40B4-BE49-F238E27FC236}">
              <a16:creationId xmlns:a16="http://schemas.microsoft.com/office/drawing/2014/main" id="{18257F41-DF3B-4D31-B779-6F863F075B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58" t="41621" r="8472" b="39440"/>
        <a:stretch/>
      </xdr:blipFill>
      <xdr:spPr>
        <a:xfrm>
          <a:off x="15362" y="9738492"/>
          <a:ext cx="937137" cy="31406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161311</xdr:rowOff>
    </xdr:from>
    <xdr:ext cx="937116" cy="300404"/>
    <xdr:pic>
      <xdr:nvPicPr>
        <xdr:cNvPr id="4" name="図 3">
          <a:extLst>
            <a:ext uri="{FF2B5EF4-FFF2-40B4-BE49-F238E27FC236}">
              <a16:creationId xmlns:a16="http://schemas.microsoft.com/office/drawing/2014/main" id="{FF0A34E1-776B-44DC-ADA4-F9E4928ED6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9" t="40720" r="8436" b="40997"/>
        <a:stretch/>
      </xdr:blipFill>
      <xdr:spPr>
        <a:xfrm>
          <a:off x="0" y="5209561"/>
          <a:ext cx="937116" cy="30040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emiogordo26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2EE75-CF7A-476C-8BB9-77ADAF224BB1}">
  <sheetPr>
    <pageSetUpPr fitToPage="1"/>
  </sheetPr>
  <dimension ref="A1:AR74"/>
  <sheetViews>
    <sheetView view="pageLayout" topLeftCell="A37" zoomScale="70" zoomScaleNormal="125" zoomScalePageLayoutView="70" workbookViewId="0">
      <selection activeCell="W54" sqref="W54"/>
    </sheetView>
  </sheetViews>
  <sheetFormatPr defaultColWidth="11.38671875" defaultRowHeight="19.149999999999999" x14ac:dyDescent="0.85"/>
  <cols>
    <col min="1" max="2" width="5.77734375" style="1" customWidth="1"/>
    <col min="3" max="3" width="10.27734375" style="1" customWidth="1"/>
    <col min="4" max="4" width="5.33203125" style="1" customWidth="1"/>
    <col min="5" max="36" width="3.21875" style="1" customWidth="1"/>
    <col min="37" max="37" width="3.71875" style="1" customWidth="1"/>
    <col min="38" max="38" width="5.38671875" style="1" customWidth="1"/>
    <col min="39" max="39" width="4.83203125" style="1" customWidth="1"/>
    <col min="40" max="40" width="3.71875" style="1" customWidth="1"/>
    <col min="41" max="41" width="3.83203125" style="1" customWidth="1"/>
    <col min="42" max="42" width="4.38671875" style="1" customWidth="1"/>
    <col min="43" max="43" width="3.71875" style="1" customWidth="1"/>
    <col min="44" max="44" width="3.83203125" style="1" customWidth="1"/>
    <col min="45" max="16384" width="11.38671875" style="1"/>
  </cols>
  <sheetData>
    <row r="1" spans="1:44" ht="21.85" customHeight="1" x14ac:dyDescent="0.85">
      <c r="A1" s="358" t="s">
        <v>100</v>
      </c>
      <c r="B1" s="358"/>
      <c r="C1" s="358"/>
      <c r="D1" s="358"/>
      <c r="E1" s="358"/>
      <c r="F1" s="358"/>
      <c r="G1" s="358"/>
      <c r="H1" s="358"/>
      <c r="I1" s="358"/>
      <c r="J1" s="358"/>
      <c r="K1" s="359" t="s">
        <v>0</v>
      </c>
      <c r="L1" s="360"/>
      <c r="M1" s="360"/>
      <c r="N1" s="360"/>
      <c r="O1" s="360"/>
      <c r="P1" s="360"/>
      <c r="Q1" s="360"/>
      <c r="R1" s="360"/>
      <c r="S1" s="361"/>
      <c r="T1" s="362" t="s">
        <v>1</v>
      </c>
      <c r="U1" s="360"/>
      <c r="V1" s="360"/>
      <c r="W1" s="360"/>
      <c r="X1" s="360"/>
      <c r="Y1" s="361"/>
      <c r="Z1" s="363" t="s">
        <v>2</v>
      </c>
      <c r="AA1" s="364"/>
      <c r="AB1" s="364"/>
      <c r="AC1" s="364"/>
      <c r="AD1" s="364"/>
      <c r="AE1" s="364"/>
      <c r="AF1" s="364"/>
      <c r="AG1" s="364"/>
      <c r="AH1" s="364"/>
      <c r="AI1" s="364"/>
      <c r="AJ1" s="364"/>
      <c r="AK1" s="364"/>
      <c r="AL1" s="364"/>
      <c r="AM1" s="365"/>
      <c r="AN1" s="366" t="s">
        <v>3</v>
      </c>
      <c r="AO1" s="367"/>
      <c r="AP1" s="367"/>
      <c r="AQ1" s="367"/>
      <c r="AR1" s="368"/>
    </row>
    <row r="2" spans="1:44" ht="30.75" customHeight="1" thickBot="1" x14ac:dyDescent="0.9">
      <c r="A2" s="358"/>
      <c r="B2" s="358"/>
      <c r="C2" s="358"/>
      <c r="D2" s="358"/>
      <c r="E2" s="358"/>
      <c r="F2" s="358"/>
      <c r="G2" s="358"/>
      <c r="H2" s="358"/>
      <c r="I2" s="358"/>
      <c r="J2" s="358"/>
      <c r="K2" s="369">
        <v>2026</v>
      </c>
      <c r="L2" s="370"/>
      <c r="M2" s="370"/>
      <c r="N2" s="370"/>
      <c r="O2" s="370"/>
      <c r="P2" s="370"/>
      <c r="Q2" s="370"/>
      <c r="R2" s="370"/>
      <c r="S2" s="371"/>
      <c r="T2" s="372" t="s">
        <v>101</v>
      </c>
      <c r="U2" s="373"/>
      <c r="V2" s="373"/>
      <c r="W2" s="373"/>
      <c r="X2" s="373"/>
      <c r="Y2" s="374"/>
      <c r="Z2" s="375" t="s">
        <v>4</v>
      </c>
      <c r="AA2" s="376"/>
      <c r="AB2" s="376"/>
      <c r="AC2" s="376"/>
      <c r="AD2" s="376"/>
      <c r="AE2" s="377">
        <v>60</v>
      </c>
      <c r="AF2" s="377"/>
      <c r="AG2" s="2" t="s">
        <v>5</v>
      </c>
      <c r="AH2" s="376" t="s">
        <v>6</v>
      </c>
      <c r="AI2" s="376"/>
      <c r="AJ2" s="376"/>
      <c r="AK2" s="376"/>
      <c r="AL2" s="3">
        <v>95</v>
      </c>
      <c r="AM2" s="2" t="s">
        <v>5</v>
      </c>
      <c r="AN2" s="342" t="s">
        <v>102</v>
      </c>
      <c r="AO2" s="343"/>
      <c r="AP2" s="343"/>
      <c r="AQ2" s="343"/>
      <c r="AR2" s="344"/>
    </row>
    <row r="3" spans="1:44" ht="17.350000000000001" customHeight="1" thickBot="1" x14ac:dyDescent="0.9">
      <c r="AN3" s="378"/>
      <c r="AO3" s="378"/>
      <c r="AP3" s="378"/>
      <c r="AQ3" s="378"/>
      <c r="AR3" s="378"/>
    </row>
    <row r="4" spans="1:44" ht="20" customHeight="1" x14ac:dyDescent="0.85">
      <c r="A4" s="345" t="s">
        <v>7</v>
      </c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7"/>
      <c r="M4" s="348" t="s">
        <v>8</v>
      </c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49"/>
      <c r="AH4" s="350"/>
      <c r="AI4" s="4"/>
      <c r="AJ4" s="4"/>
      <c r="AK4" s="4"/>
      <c r="AL4" s="351"/>
      <c r="AM4" s="351"/>
      <c r="AN4" s="351"/>
      <c r="AO4" s="351"/>
      <c r="AP4" s="351"/>
      <c r="AQ4" s="351"/>
      <c r="AR4" s="351"/>
    </row>
    <row r="5" spans="1:44" ht="31.05" customHeight="1" thickBot="1" x14ac:dyDescent="0.9">
      <c r="A5" s="352"/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4"/>
      <c r="M5" s="355" t="s">
        <v>9</v>
      </c>
      <c r="N5" s="356"/>
      <c r="O5" s="356"/>
      <c r="P5" s="356"/>
      <c r="Q5" s="356"/>
      <c r="R5" s="356"/>
      <c r="S5" s="356"/>
      <c r="T5" s="356"/>
      <c r="U5" s="356"/>
      <c r="V5" s="356"/>
      <c r="W5" s="356"/>
      <c r="X5" s="356"/>
      <c r="Y5" s="356"/>
      <c r="Z5" s="356"/>
      <c r="AA5" s="356"/>
      <c r="AB5" s="356"/>
      <c r="AC5" s="356"/>
      <c r="AD5" s="356"/>
      <c r="AE5" s="356"/>
      <c r="AF5" s="356"/>
      <c r="AG5" s="356"/>
      <c r="AH5" s="357"/>
      <c r="AI5" s="5"/>
      <c r="AJ5" s="5"/>
      <c r="AK5" s="5"/>
      <c r="AL5" s="351"/>
      <c r="AM5" s="351"/>
      <c r="AN5" s="351"/>
      <c r="AO5" s="351"/>
      <c r="AP5" s="351"/>
      <c r="AQ5" s="351"/>
      <c r="AR5" s="351"/>
    </row>
    <row r="6" spans="1:44" s="6" customFormat="1" ht="18.75" customHeight="1" thickTop="1" x14ac:dyDescent="0.85">
      <c r="A6" s="393" t="s">
        <v>10</v>
      </c>
      <c r="B6" s="394"/>
      <c r="C6" s="394"/>
      <c r="D6" s="394"/>
      <c r="E6" s="394"/>
      <c r="F6" s="394"/>
      <c r="G6" s="394"/>
      <c r="H6" s="394"/>
      <c r="I6" s="394"/>
      <c r="J6" s="394"/>
      <c r="K6" s="394"/>
      <c r="L6" s="395"/>
      <c r="M6" s="396" t="s">
        <v>11</v>
      </c>
      <c r="N6" s="394"/>
      <c r="O6" s="394"/>
      <c r="P6" s="394"/>
      <c r="Q6" s="394"/>
      <c r="R6" s="394"/>
      <c r="S6" s="394"/>
      <c r="T6" s="394"/>
      <c r="U6" s="394"/>
      <c r="V6" s="394"/>
      <c r="W6" s="395"/>
      <c r="X6" s="394" t="s">
        <v>12</v>
      </c>
      <c r="Y6" s="394"/>
      <c r="Z6" s="394"/>
      <c r="AA6" s="394"/>
      <c r="AB6" s="394"/>
      <c r="AC6" s="394"/>
      <c r="AD6" s="394"/>
      <c r="AE6" s="394"/>
      <c r="AF6" s="394"/>
      <c r="AG6" s="394"/>
      <c r="AH6" s="397"/>
      <c r="AL6" s="7" t="s">
        <v>13</v>
      </c>
      <c r="AM6" s="398" t="s">
        <v>14</v>
      </c>
      <c r="AN6" s="398"/>
      <c r="AO6" s="398"/>
      <c r="AP6" s="398"/>
      <c r="AQ6" s="398"/>
      <c r="AR6" s="398"/>
    </row>
    <row r="7" spans="1:44" ht="31.05" customHeight="1" thickBot="1" x14ac:dyDescent="0.9">
      <c r="A7" s="399"/>
      <c r="B7" s="400"/>
      <c r="C7" s="400"/>
      <c r="D7" s="400"/>
      <c r="E7" s="400"/>
      <c r="F7" s="400"/>
      <c r="G7" s="400"/>
      <c r="H7" s="400"/>
      <c r="I7" s="400"/>
      <c r="J7" s="400"/>
      <c r="K7" s="400"/>
      <c r="L7" s="401"/>
      <c r="M7" s="402"/>
      <c r="N7" s="403"/>
      <c r="O7" s="403"/>
      <c r="P7" s="403"/>
      <c r="Q7" s="403"/>
      <c r="R7" s="403"/>
      <c r="S7" s="403"/>
      <c r="T7" s="403"/>
      <c r="U7" s="403"/>
      <c r="V7" s="403"/>
      <c r="W7" s="404"/>
      <c r="X7" s="402"/>
      <c r="Y7" s="403"/>
      <c r="Z7" s="403"/>
      <c r="AA7" s="403"/>
      <c r="AB7" s="403"/>
      <c r="AC7" s="403"/>
      <c r="AD7" s="403"/>
      <c r="AE7" s="403"/>
      <c r="AF7" s="403"/>
      <c r="AG7" s="403"/>
      <c r="AH7" s="405"/>
      <c r="AI7" s="5"/>
      <c r="AJ7" s="5"/>
      <c r="AK7" s="5"/>
      <c r="AL7" s="9" t="s">
        <v>15</v>
      </c>
      <c r="AM7" s="406" t="s">
        <v>103</v>
      </c>
      <c r="AN7" s="406"/>
      <c r="AO7" s="406"/>
      <c r="AP7" s="406"/>
      <c r="AQ7" s="406"/>
      <c r="AR7" s="406"/>
    </row>
    <row r="8" spans="1:44" ht="9" customHeight="1" x14ac:dyDescent="0.85">
      <c r="AL8" s="379" t="s">
        <v>11</v>
      </c>
      <c r="AM8" s="381" t="s">
        <v>16</v>
      </c>
      <c r="AN8" s="267"/>
      <c r="AO8" s="267"/>
      <c r="AP8" s="267"/>
      <c r="AQ8" s="267"/>
      <c r="AR8" s="268"/>
    </row>
    <row r="9" spans="1:44" ht="12.75" customHeight="1" thickBot="1" x14ac:dyDescent="0.9">
      <c r="AL9" s="380"/>
      <c r="AM9" s="382"/>
      <c r="AN9" s="383"/>
      <c r="AO9" s="383"/>
      <c r="AP9" s="383"/>
      <c r="AQ9" s="383"/>
      <c r="AR9" s="384"/>
    </row>
    <row r="10" spans="1:44" ht="19.899999999999999" customHeight="1" x14ac:dyDescent="0.85">
      <c r="A10" s="299" t="s">
        <v>133</v>
      </c>
      <c r="B10" s="300"/>
      <c r="C10" s="300"/>
      <c r="D10" s="300"/>
      <c r="E10" s="300"/>
      <c r="F10" s="300"/>
      <c r="G10" s="300"/>
      <c r="H10" s="300"/>
      <c r="I10" s="300"/>
      <c r="J10" s="300"/>
      <c r="K10" s="300"/>
      <c r="L10" s="300"/>
      <c r="M10" s="300"/>
      <c r="N10" s="300"/>
      <c r="O10" s="300"/>
      <c r="P10" s="300"/>
      <c r="Q10" s="300"/>
      <c r="R10" s="300"/>
      <c r="S10" s="300"/>
      <c r="T10" s="300"/>
      <c r="U10" s="300"/>
      <c r="V10" s="300"/>
      <c r="W10" s="300"/>
      <c r="X10" s="300"/>
      <c r="Y10" s="300"/>
      <c r="Z10" s="300"/>
      <c r="AA10" s="300"/>
      <c r="AB10" s="300"/>
      <c r="AC10" s="300"/>
      <c r="AD10" s="300"/>
      <c r="AE10" s="300"/>
      <c r="AF10" s="300"/>
      <c r="AG10" s="300"/>
      <c r="AH10" s="301"/>
      <c r="AL10" s="238" t="s">
        <v>12</v>
      </c>
      <c r="AM10" s="266" t="s">
        <v>17</v>
      </c>
      <c r="AN10" s="267"/>
      <c r="AO10" s="267"/>
      <c r="AP10" s="267"/>
      <c r="AQ10" s="267"/>
      <c r="AR10" s="268"/>
    </row>
    <row r="11" spans="1:44" ht="20.25" customHeight="1" thickBot="1" x14ac:dyDescent="0.9">
      <c r="A11" s="302" t="s">
        <v>134</v>
      </c>
      <c r="B11" s="303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  <c r="P11" s="303"/>
      <c r="Q11" s="303"/>
      <c r="R11" s="303"/>
      <c r="S11" s="303"/>
      <c r="T11" s="303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3"/>
      <c r="AG11" s="303"/>
      <c r="AH11" s="304"/>
      <c r="AI11" s="10"/>
      <c r="AJ11" s="10"/>
      <c r="AK11" s="10"/>
      <c r="AL11" s="10"/>
      <c r="AM11" s="10"/>
      <c r="AN11" s="10"/>
      <c r="AO11" s="10"/>
      <c r="AP11" s="10"/>
      <c r="AQ11" s="10"/>
      <c r="AR11" s="10"/>
    </row>
    <row r="12" spans="1:44" s="11" customFormat="1" ht="19.5" thickBot="1" x14ac:dyDescent="0.9">
      <c r="A12" s="269" t="s">
        <v>18</v>
      </c>
      <c r="B12" s="269"/>
      <c r="C12" s="269"/>
      <c r="D12" s="269"/>
      <c r="E12" s="269"/>
      <c r="F12" s="269"/>
      <c r="G12" s="269"/>
      <c r="H12" s="269"/>
      <c r="I12" s="269"/>
      <c r="J12" s="269"/>
      <c r="K12" s="269"/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269"/>
      <c r="W12" s="269"/>
      <c r="X12" s="269"/>
      <c r="Y12" s="269"/>
      <c r="Z12" s="269"/>
      <c r="AA12" s="269"/>
      <c r="AB12" s="269"/>
      <c r="AC12" s="269"/>
      <c r="AD12" s="269"/>
      <c r="AE12" s="269"/>
      <c r="AF12" s="269"/>
      <c r="AG12" s="269"/>
      <c r="AH12" s="269"/>
      <c r="AJ12" s="270" t="s">
        <v>19</v>
      </c>
      <c r="AK12" s="271"/>
      <c r="AL12" s="271"/>
      <c r="AM12" s="271"/>
      <c r="AN12" s="271"/>
      <c r="AO12" s="271"/>
      <c r="AP12" s="271"/>
      <c r="AQ12" s="271"/>
      <c r="AR12" s="271"/>
    </row>
    <row r="13" spans="1:44" ht="20" customHeight="1" x14ac:dyDescent="0.85">
      <c r="A13" s="408" t="s">
        <v>20</v>
      </c>
      <c r="B13" s="409"/>
      <c r="C13" s="412" t="s">
        <v>21</v>
      </c>
      <c r="D13" s="414" t="s">
        <v>22</v>
      </c>
      <c r="E13" s="290">
        <v>24</v>
      </c>
      <c r="F13" s="290"/>
      <c r="G13" s="291"/>
      <c r="H13" s="292">
        <v>24.5</v>
      </c>
      <c r="I13" s="290"/>
      <c r="J13" s="291"/>
      <c r="K13" s="292">
        <v>25</v>
      </c>
      <c r="L13" s="290"/>
      <c r="M13" s="291"/>
      <c r="N13" s="292">
        <v>25.5</v>
      </c>
      <c r="O13" s="290"/>
      <c r="P13" s="291"/>
      <c r="Q13" s="292">
        <v>26</v>
      </c>
      <c r="R13" s="290"/>
      <c r="S13" s="291"/>
      <c r="T13" s="292">
        <v>26.5</v>
      </c>
      <c r="U13" s="290"/>
      <c r="V13" s="291"/>
      <c r="W13" s="292">
        <v>27</v>
      </c>
      <c r="X13" s="290"/>
      <c r="Y13" s="291"/>
      <c r="Z13" s="292">
        <v>27.5</v>
      </c>
      <c r="AA13" s="290"/>
      <c r="AB13" s="407"/>
      <c r="AC13" s="292">
        <v>28</v>
      </c>
      <c r="AD13" s="290"/>
      <c r="AE13" s="290"/>
      <c r="AF13" s="283" t="s">
        <v>23</v>
      </c>
      <c r="AG13" s="284"/>
      <c r="AH13" s="285"/>
      <c r="AI13" s="341"/>
      <c r="AJ13" s="286" t="s">
        <v>24</v>
      </c>
      <c r="AK13" s="273"/>
      <c r="AL13" s="287"/>
      <c r="AM13" s="272" t="s">
        <v>25</v>
      </c>
      <c r="AN13" s="273"/>
      <c r="AO13" s="287"/>
      <c r="AP13" s="272" t="s">
        <v>26</v>
      </c>
      <c r="AQ13" s="273"/>
      <c r="AR13" s="274"/>
    </row>
    <row r="14" spans="1:44" ht="20" customHeight="1" thickBot="1" x14ac:dyDescent="0.9">
      <c r="A14" s="410"/>
      <c r="B14" s="411"/>
      <c r="C14" s="413"/>
      <c r="D14" s="415"/>
      <c r="E14" s="12" t="s">
        <v>27</v>
      </c>
      <c r="F14" s="13" t="s">
        <v>28</v>
      </c>
      <c r="G14" s="14" t="s">
        <v>29</v>
      </c>
      <c r="H14" s="12" t="s">
        <v>27</v>
      </c>
      <c r="I14" s="13" t="s">
        <v>28</v>
      </c>
      <c r="J14" s="14" t="s">
        <v>29</v>
      </c>
      <c r="K14" s="12" t="s">
        <v>27</v>
      </c>
      <c r="L14" s="13" t="s">
        <v>28</v>
      </c>
      <c r="M14" s="14" t="s">
        <v>29</v>
      </c>
      <c r="N14" s="12" t="s">
        <v>27</v>
      </c>
      <c r="O14" s="13" t="s">
        <v>28</v>
      </c>
      <c r="P14" s="14" t="s">
        <v>29</v>
      </c>
      <c r="Q14" s="12" t="s">
        <v>27</v>
      </c>
      <c r="R14" s="13" t="s">
        <v>28</v>
      </c>
      <c r="S14" s="14" t="s">
        <v>29</v>
      </c>
      <c r="T14" s="12" t="s">
        <v>27</v>
      </c>
      <c r="U14" s="13" t="s">
        <v>28</v>
      </c>
      <c r="V14" s="14" t="s">
        <v>29</v>
      </c>
      <c r="W14" s="12" t="s">
        <v>27</v>
      </c>
      <c r="X14" s="13" t="s">
        <v>28</v>
      </c>
      <c r="Y14" s="14" t="s">
        <v>29</v>
      </c>
      <c r="Z14" s="12" t="s">
        <v>27</v>
      </c>
      <c r="AA14" s="13" t="s">
        <v>28</v>
      </c>
      <c r="AB14" s="14" t="s">
        <v>29</v>
      </c>
      <c r="AC14" s="316"/>
      <c r="AD14" s="317"/>
      <c r="AE14" s="318"/>
      <c r="AF14" s="15" t="s">
        <v>27</v>
      </c>
      <c r="AG14" s="13" t="s">
        <v>28</v>
      </c>
      <c r="AH14" s="16" t="s">
        <v>29</v>
      </c>
      <c r="AI14" s="341"/>
      <c r="AJ14" s="288"/>
      <c r="AK14" s="276"/>
      <c r="AL14" s="289"/>
      <c r="AM14" s="275"/>
      <c r="AN14" s="276"/>
      <c r="AO14" s="289"/>
      <c r="AP14" s="275"/>
      <c r="AQ14" s="276"/>
      <c r="AR14" s="277"/>
    </row>
    <row r="15" spans="1:44" ht="28.05" customHeight="1" x14ac:dyDescent="0.9">
      <c r="A15" s="293"/>
      <c r="B15" s="294"/>
      <c r="C15" s="245" t="s">
        <v>125</v>
      </c>
      <c r="D15" s="192" t="s">
        <v>30</v>
      </c>
      <c r="E15" s="295"/>
      <c r="F15" s="296"/>
      <c r="G15" s="297"/>
      <c r="H15" s="298"/>
      <c r="I15" s="296"/>
      <c r="J15" s="297"/>
      <c r="K15" s="298"/>
      <c r="L15" s="296"/>
      <c r="M15" s="297"/>
      <c r="N15" s="298"/>
      <c r="O15" s="296"/>
      <c r="P15" s="297"/>
      <c r="Q15" s="298"/>
      <c r="R15" s="296"/>
      <c r="S15" s="297"/>
      <c r="T15" s="298"/>
      <c r="U15" s="296"/>
      <c r="V15" s="297"/>
      <c r="W15" s="298"/>
      <c r="X15" s="296"/>
      <c r="Y15" s="297"/>
      <c r="Z15" s="298"/>
      <c r="AA15" s="296"/>
      <c r="AB15" s="297"/>
      <c r="AC15" s="319"/>
      <c r="AD15" s="320"/>
      <c r="AE15" s="321"/>
      <c r="AF15" s="423">
        <f>SUM(E15:AB15)</f>
        <v>0</v>
      </c>
      <c r="AG15" s="424"/>
      <c r="AH15" s="425"/>
      <c r="AI15" s="341"/>
      <c r="AJ15" s="278">
        <v>140800</v>
      </c>
      <c r="AK15" s="279"/>
      <c r="AL15" s="280"/>
      <c r="AM15" s="281">
        <f>AJ15*AE2/100</f>
        <v>84480</v>
      </c>
      <c r="AN15" s="279"/>
      <c r="AO15" s="280"/>
      <c r="AP15" s="281">
        <f>AM15*AF15</f>
        <v>0</v>
      </c>
      <c r="AQ15" s="279"/>
      <c r="AR15" s="282"/>
    </row>
    <row r="16" spans="1:44" ht="20.350000000000001" customHeight="1" thickBot="1" x14ac:dyDescent="0.95">
      <c r="A16" s="416" t="s">
        <v>31</v>
      </c>
      <c r="B16" s="417"/>
      <c r="C16" s="246"/>
      <c r="D16" s="193" t="s">
        <v>106</v>
      </c>
      <c r="E16" s="17"/>
      <c r="F16" s="18"/>
      <c r="G16" s="19"/>
      <c r="H16" s="20"/>
      <c r="I16" s="18"/>
      <c r="J16" s="19"/>
      <c r="K16" s="20"/>
      <c r="L16" s="18"/>
      <c r="M16" s="19"/>
      <c r="N16" s="20"/>
      <c r="O16" s="18"/>
      <c r="P16" s="19"/>
      <c r="Q16" s="20"/>
      <c r="R16" s="18"/>
      <c r="S16" s="19"/>
      <c r="T16" s="20"/>
      <c r="U16" s="18"/>
      <c r="V16" s="19"/>
      <c r="W16" s="20"/>
      <c r="X16" s="18"/>
      <c r="Y16" s="19"/>
      <c r="Z16" s="20"/>
      <c r="AA16" s="18"/>
      <c r="AB16" s="19"/>
      <c r="AC16" s="319"/>
      <c r="AD16" s="320"/>
      <c r="AE16" s="321"/>
      <c r="AF16" s="21">
        <f>SUM(E16,H16,K16,N16,Q16,T16,W16,Z16)</f>
        <v>0</v>
      </c>
      <c r="AG16" s="22">
        <f>SUM(F16,I16,L16,O16,R16,U16,X16,AA16)</f>
        <v>0</v>
      </c>
      <c r="AH16" s="23">
        <f>SUM(M16,J16,G16,P16,S16,V16,Y16,AB16)</f>
        <v>0</v>
      </c>
      <c r="AI16" s="341"/>
      <c r="AJ16" s="24">
        <v>4400</v>
      </c>
      <c r="AK16" s="25">
        <v>8800</v>
      </c>
      <c r="AL16" s="25">
        <v>13200</v>
      </c>
      <c r="AM16" s="25">
        <f>AJ16*AL2/100</f>
        <v>4180</v>
      </c>
      <c r="AN16" s="25">
        <f>AK16*AL2/100</f>
        <v>8360</v>
      </c>
      <c r="AO16" s="25">
        <f>AL16*AL2/100</f>
        <v>12540</v>
      </c>
      <c r="AP16" s="25">
        <f>AM16*AF16</f>
        <v>0</v>
      </c>
      <c r="AQ16" s="25">
        <f>AN16*AG16</f>
        <v>0</v>
      </c>
      <c r="AR16" s="26">
        <f>AO16*AH16</f>
        <v>0</v>
      </c>
    </row>
    <row r="17" spans="1:44" ht="28.05" customHeight="1" thickTop="1" x14ac:dyDescent="1">
      <c r="A17" s="418" t="s">
        <v>32</v>
      </c>
      <c r="B17" s="419"/>
      <c r="C17" s="246"/>
      <c r="D17" s="199" t="s">
        <v>33</v>
      </c>
      <c r="E17" s="420"/>
      <c r="F17" s="421"/>
      <c r="G17" s="421"/>
      <c r="H17" s="435"/>
      <c r="I17" s="435"/>
      <c r="J17" s="435"/>
      <c r="K17" s="435"/>
      <c r="L17" s="435"/>
      <c r="M17" s="435"/>
      <c r="N17" s="426"/>
      <c r="O17" s="427"/>
      <c r="P17" s="428"/>
      <c r="Q17" s="426"/>
      <c r="R17" s="427"/>
      <c r="S17" s="428"/>
      <c r="T17" s="426"/>
      <c r="U17" s="427"/>
      <c r="V17" s="428"/>
      <c r="W17" s="426"/>
      <c r="X17" s="427"/>
      <c r="Y17" s="428"/>
      <c r="Z17" s="426"/>
      <c r="AA17" s="427"/>
      <c r="AB17" s="428"/>
      <c r="AC17" s="319"/>
      <c r="AD17" s="320"/>
      <c r="AE17" s="321"/>
      <c r="AF17" s="423">
        <f>SUM(E17:AB17)</f>
        <v>0</v>
      </c>
      <c r="AG17" s="424"/>
      <c r="AH17" s="425"/>
      <c r="AI17" s="341"/>
      <c r="AJ17" s="278">
        <v>140800</v>
      </c>
      <c r="AK17" s="279"/>
      <c r="AL17" s="280"/>
      <c r="AM17" s="281">
        <f>AJ17*AE2/100</f>
        <v>84480</v>
      </c>
      <c r="AN17" s="279"/>
      <c r="AO17" s="280"/>
      <c r="AP17" s="281">
        <f>AM17*AF17</f>
        <v>0</v>
      </c>
      <c r="AQ17" s="279"/>
      <c r="AR17" s="282"/>
    </row>
    <row r="18" spans="1:44" ht="21" customHeight="1" thickBot="1" x14ac:dyDescent="0.9">
      <c r="A18" s="27"/>
      <c r="B18" s="28"/>
      <c r="C18" s="246"/>
      <c r="D18" s="195" t="s">
        <v>107</v>
      </c>
      <c r="E18" s="29"/>
      <c r="F18" s="30"/>
      <c r="G18" s="31"/>
      <c r="H18" s="32"/>
      <c r="I18" s="30"/>
      <c r="J18" s="31"/>
      <c r="K18" s="32"/>
      <c r="L18" s="30"/>
      <c r="M18" s="31"/>
      <c r="N18" s="33"/>
      <c r="O18" s="34"/>
      <c r="P18" s="35"/>
      <c r="Q18" s="33"/>
      <c r="R18" s="34"/>
      <c r="S18" s="35"/>
      <c r="T18" s="33"/>
      <c r="U18" s="34"/>
      <c r="V18" s="35"/>
      <c r="W18" s="33"/>
      <c r="X18" s="34"/>
      <c r="Y18" s="35"/>
      <c r="Z18" s="33"/>
      <c r="AA18" s="34"/>
      <c r="AB18" s="35"/>
      <c r="AC18" s="319"/>
      <c r="AD18" s="320"/>
      <c r="AE18" s="321"/>
      <c r="AF18" s="36">
        <f>SUM(E18,H18,K18,N18,Q18,T18,W18,Z18)</f>
        <v>0</v>
      </c>
      <c r="AG18" s="22">
        <f>SUM(F18,I18,L18,O18,R18,U18,X18,AA18)</f>
        <v>0</v>
      </c>
      <c r="AH18" s="23">
        <f>SUM(M18,J18,G18,P18,S18,V18,Y18,AB18)</f>
        <v>0</v>
      </c>
      <c r="AI18" s="341"/>
      <c r="AJ18" s="24">
        <v>4400</v>
      </c>
      <c r="AK18" s="25">
        <v>8800</v>
      </c>
      <c r="AL18" s="25">
        <v>13200</v>
      </c>
      <c r="AM18" s="25">
        <f>AJ18*AL2/100</f>
        <v>4180</v>
      </c>
      <c r="AN18" s="25">
        <f>AK18*AL2/100</f>
        <v>8360</v>
      </c>
      <c r="AO18" s="25">
        <f>AL18*AL2/100</f>
        <v>12540</v>
      </c>
      <c r="AP18" s="25">
        <f t="shared" ref="AP18:AP21" si="0">AM18*AF18</f>
        <v>0</v>
      </c>
      <c r="AQ18" s="25">
        <f>AN18*AG18</f>
        <v>0</v>
      </c>
      <c r="AR18" s="37">
        <f>AO18*AH18</f>
        <v>0</v>
      </c>
    </row>
    <row r="19" spans="1:44" ht="28.05" customHeight="1" thickTop="1" x14ac:dyDescent="1">
      <c r="A19" s="432"/>
      <c r="B19" s="433"/>
      <c r="C19" s="246"/>
      <c r="D19" s="194" t="s">
        <v>34</v>
      </c>
      <c r="E19" s="387"/>
      <c r="F19" s="434"/>
      <c r="G19" s="434"/>
      <c r="H19" s="434"/>
      <c r="I19" s="434"/>
      <c r="J19" s="434"/>
      <c r="K19" s="434"/>
      <c r="L19" s="434"/>
      <c r="M19" s="434"/>
      <c r="N19" s="385"/>
      <c r="O19" s="386"/>
      <c r="P19" s="387"/>
      <c r="Q19" s="385"/>
      <c r="R19" s="386"/>
      <c r="S19" s="387"/>
      <c r="T19" s="385"/>
      <c r="U19" s="386"/>
      <c r="V19" s="387"/>
      <c r="W19" s="385"/>
      <c r="X19" s="386"/>
      <c r="Y19" s="387"/>
      <c r="Z19" s="385"/>
      <c r="AA19" s="386"/>
      <c r="AB19" s="387"/>
      <c r="AC19" s="319"/>
      <c r="AD19" s="320"/>
      <c r="AE19" s="321"/>
      <c r="AF19" s="388">
        <f>SUM(E19:AB19)</f>
        <v>0</v>
      </c>
      <c r="AG19" s="389"/>
      <c r="AH19" s="390"/>
      <c r="AI19" s="341"/>
      <c r="AJ19" s="325">
        <v>140800</v>
      </c>
      <c r="AK19" s="326"/>
      <c r="AL19" s="327"/>
      <c r="AM19" s="328">
        <f>AJ19*AE2/100</f>
        <v>84480</v>
      </c>
      <c r="AN19" s="326"/>
      <c r="AO19" s="327"/>
      <c r="AP19" s="328">
        <f>AM19*AF19</f>
        <v>0</v>
      </c>
      <c r="AQ19" s="326"/>
      <c r="AR19" s="329"/>
    </row>
    <row r="20" spans="1:44" ht="21" customHeight="1" thickBot="1" x14ac:dyDescent="0.9">
      <c r="A20" s="436"/>
      <c r="B20" s="437"/>
      <c r="C20" s="246"/>
      <c r="D20" s="196" t="s">
        <v>108</v>
      </c>
      <c r="E20" s="161"/>
      <c r="F20" s="162"/>
      <c r="G20" s="163"/>
      <c r="H20" s="164"/>
      <c r="I20" s="162"/>
      <c r="J20" s="163"/>
      <c r="K20" s="164"/>
      <c r="L20" s="162"/>
      <c r="M20" s="163"/>
      <c r="N20" s="165"/>
      <c r="O20" s="166"/>
      <c r="P20" s="167"/>
      <c r="Q20" s="165"/>
      <c r="R20" s="166"/>
      <c r="S20" s="167"/>
      <c r="T20" s="165"/>
      <c r="U20" s="166"/>
      <c r="V20" s="167"/>
      <c r="W20" s="165"/>
      <c r="X20" s="166"/>
      <c r="Y20" s="167"/>
      <c r="Z20" s="165"/>
      <c r="AA20" s="166"/>
      <c r="AB20" s="167"/>
      <c r="AC20" s="319"/>
      <c r="AD20" s="320"/>
      <c r="AE20" s="321"/>
      <c r="AF20" s="168">
        <f>SUM(E20,H20,K20,N20,Q20,T20,W20,Z20)</f>
        <v>0</v>
      </c>
      <c r="AG20" s="169">
        <f>SUM(F20,I20,L20,O20,R20,U20,X20,AA20)</f>
        <v>0</v>
      </c>
      <c r="AH20" s="170">
        <f>SUM(M20,J20,G20,P20,S20,V20,Y20,AB20)</f>
        <v>0</v>
      </c>
      <c r="AI20" s="341"/>
      <c r="AJ20" s="171">
        <v>4400</v>
      </c>
      <c r="AK20" s="172">
        <v>8800</v>
      </c>
      <c r="AL20" s="172">
        <v>13200</v>
      </c>
      <c r="AM20" s="173">
        <f>AJ20*AL2/100</f>
        <v>4180</v>
      </c>
      <c r="AN20" s="173">
        <f>AK20*AL2/100</f>
        <v>8360</v>
      </c>
      <c r="AO20" s="173">
        <f>AL20*AL2/100</f>
        <v>12540</v>
      </c>
      <c r="AP20" s="173">
        <f t="shared" si="0"/>
        <v>0</v>
      </c>
      <c r="AQ20" s="173">
        <f>AN20*AG20</f>
        <v>0</v>
      </c>
      <c r="AR20" s="174">
        <f>AO20*AH20</f>
        <v>0</v>
      </c>
    </row>
    <row r="21" spans="1:44" ht="28.05" customHeight="1" thickTop="1" x14ac:dyDescent="1">
      <c r="A21" s="432" t="s">
        <v>35</v>
      </c>
      <c r="B21" s="433"/>
      <c r="C21" s="246"/>
      <c r="D21" s="198" t="s">
        <v>56</v>
      </c>
      <c r="E21" s="431"/>
      <c r="F21" s="438"/>
      <c r="G21" s="438"/>
      <c r="H21" s="438"/>
      <c r="I21" s="438"/>
      <c r="J21" s="438"/>
      <c r="K21" s="438"/>
      <c r="L21" s="438"/>
      <c r="M21" s="438"/>
      <c r="N21" s="305"/>
      <c r="O21" s="306"/>
      <c r="P21" s="307"/>
      <c r="Q21" s="429"/>
      <c r="R21" s="430"/>
      <c r="S21" s="431"/>
      <c r="T21" s="305"/>
      <c r="U21" s="306"/>
      <c r="V21" s="307"/>
      <c r="W21" s="305"/>
      <c r="X21" s="306"/>
      <c r="Y21" s="307"/>
      <c r="Z21" s="305"/>
      <c r="AA21" s="306"/>
      <c r="AB21" s="307"/>
      <c r="AC21" s="319"/>
      <c r="AD21" s="320"/>
      <c r="AE21" s="321"/>
      <c r="AF21" s="308">
        <f>SUM(E21:AB21)</f>
        <v>0</v>
      </c>
      <c r="AG21" s="309"/>
      <c r="AH21" s="310"/>
      <c r="AI21" s="341"/>
      <c r="AJ21" s="311">
        <v>149600</v>
      </c>
      <c r="AK21" s="312"/>
      <c r="AL21" s="313"/>
      <c r="AM21" s="314">
        <f>AJ21*AE2/100</f>
        <v>89760</v>
      </c>
      <c r="AN21" s="312"/>
      <c r="AO21" s="313"/>
      <c r="AP21" s="314">
        <f t="shared" si="0"/>
        <v>0</v>
      </c>
      <c r="AQ21" s="312"/>
      <c r="AR21" s="315"/>
    </row>
    <row r="22" spans="1:44" ht="21" customHeight="1" thickBot="1" x14ac:dyDescent="0.9">
      <c r="A22" s="432"/>
      <c r="B22" s="433"/>
      <c r="C22" s="246"/>
      <c r="D22" s="207" t="s">
        <v>109</v>
      </c>
      <c r="E22" s="182"/>
      <c r="F22" s="183"/>
      <c r="G22" s="184"/>
      <c r="H22" s="185"/>
      <c r="I22" s="183"/>
      <c r="J22" s="184"/>
      <c r="K22" s="185"/>
      <c r="L22" s="183"/>
      <c r="M22" s="184"/>
      <c r="N22" s="186"/>
      <c r="O22" s="187"/>
      <c r="P22" s="188"/>
      <c r="Q22" s="186"/>
      <c r="R22" s="187"/>
      <c r="S22" s="188"/>
      <c r="T22" s="186"/>
      <c r="U22" s="187"/>
      <c r="V22" s="188"/>
      <c r="W22" s="186"/>
      <c r="X22" s="187"/>
      <c r="Y22" s="188"/>
      <c r="Z22" s="186"/>
      <c r="AA22" s="187"/>
      <c r="AB22" s="188"/>
      <c r="AC22" s="319"/>
      <c r="AD22" s="320"/>
      <c r="AE22" s="321"/>
      <c r="AF22" s="158">
        <f>SUM(E22,H22,K22,N22,Q22,T22,W22,Z22)</f>
        <v>0</v>
      </c>
      <c r="AG22" s="159">
        <f>SUM(F22,I22,L22,O22,R22,U22,X22,AA22)</f>
        <v>0</v>
      </c>
      <c r="AH22" s="160">
        <f>SUM(M22,J22,G22,P22,S22,V22,Y22,AB22)</f>
        <v>0</v>
      </c>
      <c r="AI22" s="341"/>
      <c r="AJ22" s="156">
        <v>4400</v>
      </c>
      <c r="AK22" s="157">
        <v>8800</v>
      </c>
      <c r="AL22" s="157">
        <v>13200</v>
      </c>
      <c r="AM22" s="189">
        <f>AJ22*AL2/100</f>
        <v>4180</v>
      </c>
      <c r="AN22" s="189">
        <f>AK22*AL2/100</f>
        <v>8360</v>
      </c>
      <c r="AO22" s="189">
        <f>AL22*AL2/100</f>
        <v>12540</v>
      </c>
      <c r="AP22" s="189">
        <f>AM22*AF22</f>
        <v>0</v>
      </c>
      <c r="AQ22" s="189">
        <f>AN22*AG22</f>
        <v>0</v>
      </c>
      <c r="AR22" s="190">
        <f>AO22*AH22</f>
        <v>0</v>
      </c>
    </row>
    <row r="23" spans="1:44" ht="28.05" customHeight="1" thickTop="1" x14ac:dyDescent="1">
      <c r="A23" s="432"/>
      <c r="B23" s="433"/>
      <c r="C23" s="246"/>
      <c r="D23" s="198" t="s">
        <v>105</v>
      </c>
      <c r="E23" s="431"/>
      <c r="F23" s="438"/>
      <c r="G23" s="438"/>
      <c r="H23" s="438"/>
      <c r="I23" s="438"/>
      <c r="J23" s="438"/>
      <c r="K23" s="438"/>
      <c r="L23" s="438"/>
      <c r="M23" s="438"/>
      <c r="N23" s="305"/>
      <c r="O23" s="306"/>
      <c r="P23" s="307"/>
      <c r="Q23" s="429"/>
      <c r="R23" s="430"/>
      <c r="S23" s="431"/>
      <c r="T23" s="305"/>
      <c r="U23" s="306"/>
      <c r="V23" s="307"/>
      <c r="W23" s="305"/>
      <c r="X23" s="306"/>
      <c r="Y23" s="307"/>
      <c r="Z23" s="305"/>
      <c r="AA23" s="306"/>
      <c r="AB23" s="307"/>
      <c r="AC23" s="319"/>
      <c r="AD23" s="320"/>
      <c r="AE23" s="321"/>
      <c r="AF23" s="308">
        <f>SUM(E23:AB23)</f>
        <v>0</v>
      </c>
      <c r="AG23" s="309"/>
      <c r="AH23" s="310"/>
      <c r="AI23" s="341"/>
      <c r="AJ23" s="311">
        <v>140800</v>
      </c>
      <c r="AK23" s="312"/>
      <c r="AL23" s="313"/>
      <c r="AM23" s="314">
        <f>AJ23*AE2/100</f>
        <v>84480</v>
      </c>
      <c r="AN23" s="312"/>
      <c r="AO23" s="313"/>
      <c r="AP23" s="314">
        <f t="shared" ref="AP23" si="1">AM23*AF23</f>
        <v>0</v>
      </c>
      <c r="AQ23" s="312"/>
      <c r="AR23" s="315"/>
    </row>
    <row r="24" spans="1:44" ht="21" customHeight="1" thickBot="1" x14ac:dyDescent="0.9">
      <c r="A24" s="442"/>
      <c r="B24" s="443"/>
      <c r="C24" s="247"/>
      <c r="D24" s="197" t="s">
        <v>110</v>
      </c>
      <c r="E24" s="182"/>
      <c r="F24" s="183"/>
      <c r="G24" s="184"/>
      <c r="H24" s="185"/>
      <c r="I24" s="183"/>
      <c r="J24" s="184"/>
      <c r="K24" s="185"/>
      <c r="L24" s="183"/>
      <c r="M24" s="184"/>
      <c r="N24" s="186"/>
      <c r="O24" s="187"/>
      <c r="P24" s="188"/>
      <c r="Q24" s="186"/>
      <c r="R24" s="187"/>
      <c r="S24" s="188"/>
      <c r="T24" s="186"/>
      <c r="U24" s="187"/>
      <c r="V24" s="188"/>
      <c r="W24" s="186"/>
      <c r="X24" s="187"/>
      <c r="Y24" s="188"/>
      <c r="Z24" s="186"/>
      <c r="AA24" s="187"/>
      <c r="AB24" s="188"/>
      <c r="AC24" s="322"/>
      <c r="AD24" s="323"/>
      <c r="AE24" s="324"/>
      <c r="AF24" s="158">
        <f>SUM(E24,H24,K24,N24,Q24,T24,W24,Z24)</f>
        <v>0</v>
      </c>
      <c r="AG24" s="159">
        <f>SUM(F24,I24,L24,O24,R24,U24,X24,AA24)</f>
        <v>0</v>
      </c>
      <c r="AH24" s="160">
        <f>SUM(M24,J24,G24,P24,S24,V24,Y24,AB24)</f>
        <v>0</v>
      </c>
      <c r="AI24" s="341"/>
      <c r="AJ24" s="156">
        <v>4400</v>
      </c>
      <c r="AK24" s="157">
        <v>8800</v>
      </c>
      <c r="AL24" s="157">
        <v>13200</v>
      </c>
      <c r="AM24" s="189">
        <f>AJ24*AL2/100</f>
        <v>4180</v>
      </c>
      <c r="AN24" s="189">
        <f>AK24*AL2/100</f>
        <v>8360</v>
      </c>
      <c r="AO24" s="189">
        <f>AL24*AL2/100</f>
        <v>12540</v>
      </c>
      <c r="AP24" s="189">
        <f>AM24*AF24</f>
        <v>0</v>
      </c>
      <c r="AQ24" s="189">
        <f>AN24*AG24</f>
        <v>0</v>
      </c>
      <c r="AR24" s="190">
        <f>AO24*AH24</f>
        <v>0</v>
      </c>
    </row>
    <row r="25" spans="1:44" ht="28.05" customHeight="1" thickBot="1" x14ac:dyDescent="0.9">
      <c r="A25" s="38"/>
      <c r="B25" s="38"/>
      <c r="C25" s="39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40" t="s">
        <v>23</v>
      </c>
      <c r="AD25" s="422">
        <f>SUM(AF15,AF17,AF19,AF21,AF23)</f>
        <v>0</v>
      </c>
      <c r="AE25" s="422"/>
      <c r="AF25" s="422"/>
      <c r="AG25" s="422"/>
      <c r="AH25" s="41" t="s">
        <v>36</v>
      </c>
      <c r="AI25" s="341"/>
      <c r="AJ25" s="391" t="s">
        <v>99</v>
      </c>
      <c r="AK25" s="392"/>
      <c r="AL25" s="392"/>
      <c r="AM25" s="392"/>
      <c r="AN25" s="392"/>
      <c r="AO25" s="392"/>
      <c r="AP25" s="392"/>
      <c r="AQ25" s="392"/>
      <c r="AR25" s="42"/>
    </row>
    <row r="26" spans="1:44" ht="28.05" customHeight="1" x14ac:dyDescent="0.85">
      <c r="A26" s="38"/>
      <c r="B26" s="38"/>
      <c r="C26" s="39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134"/>
      <c r="AD26" s="134"/>
      <c r="AE26" s="134"/>
      <c r="AF26" s="134"/>
      <c r="AG26" s="134"/>
      <c r="AH26" s="134"/>
      <c r="AI26" s="133"/>
      <c r="AJ26" s="134"/>
      <c r="AK26" s="134"/>
      <c r="AL26" s="134"/>
      <c r="AM26" s="134"/>
      <c r="AN26" s="134"/>
      <c r="AO26" s="134"/>
      <c r="AP26" s="134"/>
      <c r="AQ26" s="134"/>
      <c r="AR26" s="134"/>
    </row>
    <row r="28" spans="1:44" ht="28.05" customHeight="1" x14ac:dyDescent="0.85">
      <c r="A28" s="38"/>
      <c r="B28" s="38"/>
      <c r="C28" s="39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134"/>
      <c r="AD28" s="134"/>
      <c r="AE28" s="134"/>
      <c r="AF28" s="134"/>
      <c r="AG28" s="134"/>
      <c r="AH28" s="134"/>
      <c r="AI28" s="133"/>
      <c r="AJ28" s="134"/>
      <c r="AK28" s="134"/>
      <c r="AL28" s="134"/>
      <c r="AM28" s="134"/>
      <c r="AN28" s="134"/>
      <c r="AO28" s="134"/>
      <c r="AP28" s="134"/>
      <c r="AQ28" s="134"/>
      <c r="AR28" s="134"/>
    </row>
    <row r="30" spans="1:44" ht="28.05" customHeight="1" x14ac:dyDescent="0.85">
      <c r="A30" s="38"/>
      <c r="B30" s="38"/>
      <c r="C30" s="39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134"/>
      <c r="AD30" s="134"/>
      <c r="AE30" s="134"/>
      <c r="AF30" s="134"/>
      <c r="AG30" s="134"/>
      <c r="AH30" s="134"/>
      <c r="AI30" s="133"/>
      <c r="AJ30" s="134"/>
      <c r="AK30" s="134"/>
      <c r="AL30" s="134"/>
      <c r="AM30" s="134"/>
      <c r="AN30" s="134"/>
      <c r="AO30" s="134"/>
      <c r="AP30" s="134"/>
      <c r="AQ30" s="134"/>
      <c r="AR30" s="134"/>
    </row>
    <row r="32" spans="1:44" ht="19.5" thickBot="1" x14ac:dyDescent="0.9"/>
    <row r="33" spans="1:44" ht="20" customHeight="1" x14ac:dyDescent="0.85">
      <c r="A33" s="450" t="s">
        <v>20</v>
      </c>
      <c r="B33" s="451"/>
      <c r="C33" s="454" t="s">
        <v>21</v>
      </c>
      <c r="D33" s="456" t="s">
        <v>22</v>
      </c>
      <c r="E33" s="440">
        <v>24</v>
      </c>
      <c r="F33" s="440"/>
      <c r="G33" s="441"/>
      <c r="H33" s="439">
        <v>24.5</v>
      </c>
      <c r="I33" s="440"/>
      <c r="J33" s="441"/>
      <c r="K33" s="439">
        <v>25</v>
      </c>
      <c r="L33" s="440"/>
      <c r="M33" s="441"/>
      <c r="N33" s="439">
        <v>25.5</v>
      </c>
      <c r="O33" s="440"/>
      <c r="P33" s="441"/>
      <c r="Q33" s="439">
        <v>26</v>
      </c>
      <c r="R33" s="440"/>
      <c r="S33" s="441"/>
      <c r="T33" s="439">
        <v>26.5</v>
      </c>
      <c r="U33" s="440"/>
      <c r="V33" s="441"/>
      <c r="W33" s="439">
        <v>27</v>
      </c>
      <c r="X33" s="440"/>
      <c r="Y33" s="441"/>
      <c r="Z33" s="439">
        <v>27.5</v>
      </c>
      <c r="AA33" s="440"/>
      <c r="AB33" s="441"/>
      <c r="AC33" s="439">
        <v>28</v>
      </c>
      <c r="AD33" s="440"/>
      <c r="AE33" s="440"/>
      <c r="AF33" s="460" t="s">
        <v>23</v>
      </c>
      <c r="AG33" s="461"/>
      <c r="AH33" s="462"/>
      <c r="AI33" s="43"/>
      <c r="AJ33" s="458" t="s">
        <v>24</v>
      </c>
      <c r="AK33" s="334"/>
      <c r="AL33" s="335"/>
      <c r="AM33" s="333" t="s">
        <v>25</v>
      </c>
      <c r="AN33" s="334"/>
      <c r="AO33" s="335"/>
      <c r="AP33" s="333" t="s">
        <v>26</v>
      </c>
      <c r="AQ33" s="334"/>
      <c r="AR33" s="339"/>
    </row>
    <row r="34" spans="1:44" ht="20" customHeight="1" thickBot="1" x14ac:dyDescent="0.9">
      <c r="A34" s="452"/>
      <c r="B34" s="453"/>
      <c r="C34" s="455"/>
      <c r="D34" s="457"/>
      <c r="E34" s="248"/>
      <c r="F34" s="249"/>
      <c r="G34" s="250"/>
      <c r="H34" s="44" t="s">
        <v>27</v>
      </c>
      <c r="I34" s="45" t="s">
        <v>28</v>
      </c>
      <c r="J34" s="46" t="s">
        <v>29</v>
      </c>
      <c r="K34" s="44" t="s">
        <v>27</v>
      </c>
      <c r="L34" s="45" t="s">
        <v>28</v>
      </c>
      <c r="M34" s="46" t="s">
        <v>29</v>
      </c>
      <c r="N34" s="44" t="s">
        <v>27</v>
      </c>
      <c r="O34" s="45" t="s">
        <v>28</v>
      </c>
      <c r="P34" s="46" t="s">
        <v>29</v>
      </c>
      <c r="Q34" s="44" t="s">
        <v>27</v>
      </c>
      <c r="R34" s="45" t="s">
        <v>28</v>
      </c>
      <c r="S34" s="46" t="s">
        <v>29</v>
      </c>
      <c r="T34" s="44" t="s">
        <v>27</v>
      </c>
      <c r="U34" s="45" t="s">
        <v>28</v>
      </c>
      <c r="V34" s="46" t="s">
        <v>29</v>
      </c>
      <c r="W34" s="44" t="s">
        <v>27</v>
      </c>
      <c r="X34" s="45" t="s">
        <v>28</v>
      </c>
      <c r="Y34" s="46" t="s">
        <v>29</v>
      </c>
      <c r="Z34" s="44" t="s">
        <v>27</v>
      </c>
      <c r="AA34" s="45" t="s">
        <v>28</v>
      </c>
      <c r="AB34" s="46" t="s">
        <v>29</v>
      </c>
      <c r="AC34" s="44" t="s">
        <v>27</v>
      </c>
      <c r="AD34" s="45" t="s">
        <v>28</v>
      </c>
      <c r="AE34" s="47" t="s">
        <v>29</v>
      </c>
      <c r="AF34" s="48" t="s">
        <v>27</v>
      </c>
      <c r="AG34" s="45" t="s">
        <v>28</v>
      </c>
      <c r="AH34" s="49" t="s">
        <v>29</v>
      </c>
      <c r="AI34" s="50"/>
      <c r="AJ34" s="459"/>
      <c r="AK34" s="337"/>
      <c r="AL34" s="338"/>
      <c r="AM34" s="336"/>
      <c r="AN34" s="337"/>
      <c r="AO34" s="338"/>
      <c r="AP34" s="336"/>
      <c r="AQ34" s="337"/>
      <c r="AR34" s="340"/>
    </row>
    <row r="35" spans="1:44" ht="28.05" customHeight="1" x14ac:dyDescent="0.9">
      <c r="A35" s="261" t="s">
        <v>37</v>
      </c>
      <c r="B35" s="262"/>
      <c r="C35" s="245" t="s">
        <v>127</v>
      </c>
      <c r="D35" s="200" t="s">
        <v>30</v>
      </c>
      <c r="E35" s="251"/>
      <c r="F35" s="252"/>
      <c r="G35" s="253"/>
      <c r="H35" s="263"/>
      <c r="I35" s="263"/>
      <c r="J35" s="263"/>
      <c r="K35" s="263"/>
      <c r="L35" s="263"/>
      <c r="M35" s="263"/>
      <c r="N35" s="263"/>
      <c r="O35" s="263"/>
      <c r="P35" s="263"/>
      <c r="Q35" s="263"/>
      <c r="R35" s="263"/>
      <c r="S35" s="263"/>
      <c r="T35" s="263"/>
      <c r="U35" s="263"/>
      <c r="V35" s="263"/>
      <c r="W35" s="263"/>
      <c r="X35" s="263"/>
      <c r="Y35" s="263"/>
      <c r="Z35" s="263"/>
      <c r="AA35" s="263"/>
      <c r="AB35" s="263"/>
      <c r="AC35" s="263"/>
      <c r="AD35" s="263"/>
      <c r="AE35" s="446"/>
      <c r="AF35" s="447">
        <f>SUM(H35:AE35)</f>
        <v>0</v>
      </c>
      <c r="AG35" s="448"/>
      <c r="AH35" s="449"/>
      <c r="AI35" s="51"/>
      <c r="AJ35" s="278">
        <v>104500</v>
      </c>
      <c r="AK35" s="279"/>
      <c r="AL35" s="280"/>
      <c r="AM35" s="281">
        <f>AJ35*AE2/100</f>
        <v>62700</v>
      </c>
      <c r="AN35" s="279"/>
      <c r="AO35" s="280"/>
      <c r="AP35" s="281">
        <f t="shared" ref="AP35:AP38" si="2">AM35*AF35</f>
        <v>0</v>
      </c>
      <c r="AQ35" s="279"/>
      <c r="AR35" s="282"/>
    </row>
    <row r="36" spans="1:44" ht="20.350000000000001" customHeight="1" thickBot="1" x14ac:dyDescent="0.9">
      <c r="A36" s="444" t="s">
        <v>38</v>
      </c>
      <c r="B36" s="445"/>
      <c r="C36" s="246"/>
      <c r="D36" s="203" t="s">
        <v>106</v>
      </c>
      <c r="E36" s="251"/>
      <c r="F36" s="252"/>
      <c r="G36" s="253"/>
      <c r="H36" s="52"/>
      <c r="I36" s="53"/>
      <c r="J36" s="54"/>
      <c r="K36" s="55"/>
      <c r="L36" s="53"/>
      <c r="M36" s="54"/>
      <c r="N36" s="52"/>
      <c r="O36" s="53"/>
      <c r="P36" s="54"/>
      <c r="Q36" s="55"/>
      <c r="R36" s="53"/>
      <c r="S36" s="54"/>
      <c r="T36" s="52"/>
      <c r="U36" s="53"/>
      <c r="V36" s="54"/>
      <c r="W36" s="52"/>
      <c r="X36" s="53"/>
      <c r="Y36" s="54"/>
      <c r="Z36" s="52"/>
      <c r="AA36" s="53"/>
      <c r="AB36" s="54"/>
      <c r="AC36" s="52"/>
      <c r="AD36" s="53"/>
      <c r="AE36" s="56"/>
      <c r="AF36" s="57">
        <f>SUM(H36,K36,N36,Q36,T36,W36,Z36,AC36)</f>
        <v>0</v>
      </c>
      <c r="AG36" s="58">
        <f>SUM(I36,L36,O36,R36,U36,X36,AA36,AD36)</f>
        <v>0</v>
      </c>
      <c r="AH36" s="59">
        <f>SUM(J36,M36,P36,S36,V36,Y36,AB36,AE36)</f>
        <v>0</v>
      </c>
      <c r="AI36" s="60"/>
      <c r="AJ36" s="24">
        <v>4400</v>
      </c>
      <c r="AK36" s="25">
        <v>8800</v>
      </c>
      <c r="AL36" s="25">
        <v>13200</v>
      </c>
      <c r="AM36" s="61">
        <f>AJ36*AL2/100</f>
        <v>4180</v>
      </c>
      <c r="AN36" s="61">
        <f>AK36*AL2/100</f>
        <v>8360</v>
      </c>
      <c r="AO36" s="61">
        <f>AL36*AL2/100</f>
        <v>12540</v>
      </c>
      <c r="AP36" s="61">
        <f t="shared" si="2"/>
        <v>0</v>
      </c>
      <c r="AQ36" s="61">
        <f>AN36*AG36</f>
        <v>0</v>
      </c>
      <c r="AR36" s="62">
        <f>AO36*AH36</f>
        <v>0</v>
      </c>
    </row>
    <row r="37" spans="1:44" ht="28.05" customHeight="1" thickTop="1" x14ac:dyDescent="1.05">
      <c r="A37" s="264"/>
      <c r="B37" s="265"/>
      <c r="C37" s="246"/>
      <c r="D37" s="201" t="s">
        <v>33</v>
      </c>
      <c r="E37" s="251"/>
      <c r="F37" s="252"/>
      <c r="G37" s="253"/>
      <c r="H37" s="257"/>
      <c r="I37" s="257"/>
      <c r="J37" s="257"/>
      <c r="K37" s="257"/>
      <c r="L37" s="257"/>
      <c r="M37" s="257"/>
      <c r="N37" s="258"/>
      <c r="O37" s="259"/>
      <c r="P37" s="260"/>
      <c r="Q37" s="258"/>
      <c r="R37" s="259"/>
      <c r="S37" s="260"/>
      <c r="T37" s="258"/>
      <c r="U37" s="259"/>
      <c r="V37" s="260"/>
      <c r="W37" s="258"/>
      <c r="X37" s="259"/>
      <c r="Y37" s="260"/>
      <c r="Z37" s="258"/>
      <c r="AA37" s="259"/>
      <c r="AB37" s="260"/>
      <c r="AC37" s="258"/>
      <c r="AD37" s="259"/>
      <c r="AE37" s="259"/>
      <c r="AF37" s="330">
        <f t="shared" ref="AF37:AF42" si="3">SUM(H37,K37,N37,Q37,T37,W37,Z37,AC37)</f>
        <v>0</v>
      </c>
      <c r="AG37" s="331"/>
      <c r="AH37" s="332"/>
      <c r="AI37" s="63"/>
      <c r="AJ37" s="278">
        <v>104500</v>
      </c>
      <c r="AK37" s="279"/>
      <c r="AL37" s="280"/>
      <c r="AM37" s="281">
        <f>AJ37*AE2/100</f>
        <v>62700</v>
      </c>
      <c r="AN37" s="279"/>
      <c r="AO37" s="280"/>
      <c r="AP37" s="281">
        <f t="shared" si="2"/>
        <v>0</v>
      </c>
      <c r="AQ37" s="279"/>
      <c r="AR37" s="282"/>
    </row>
    <row r="38" spans="1:44" ht="21" customHeight="1" thickBot="1" x14ac:dyDescent="0.9">
      <c r="A38" s="241" t="s">
        <v>39</v>
      </c>
      <c r="B38" s="242"/>
      <c r="C38" s="246"/>
      <c r="D38" s="204" t="s">
        <v>111</v>
      </c>
      <c r="E38" s="251"/>
      <c r="F38" s="252"/>
      <c r="G38" s="253"/>
      <c r="H38" s="65"/>
      <c r="I38" s="66"/>
      <c r="J38" s="67"/>
      <c r="K38" s="65"/>
      <c r="L38" s="66"/>
      <c r="M38" s="67"/>
      <c r="N38" s="68"/>
      <c r="O38" s="69"/>
      <c r="P38" s="70"/>
      <c r="Q38" s="68"/>
      <c r="R38" s="69"/>
      <c r="S38" s="70"/>
      <c r="T38" s="68"/>
      <c r="U38" s="69"/>
      <c r="V38" s="70"/>
      <c r="W38" s="68"/>
      <c r="X38" s="69"/>
      <c r="Y38" s="70"/>
      <c r="Z38" s="68"/>
      <c r="AA38" s="69"/>
      <c r="AB38" s="70"/>
      <c r="AC38" s="68"/>
      <c r="AD38" s="71"/>
      <c r="AE38" s="72"/>
      <c r="AF38" s="73">
        <f t="shared" si="3"/>
        <v>0</v>
      </c>
      <c r="AG38" s="74">
        <f>SUM(I38,L38,O38,R38,U38,X38,AA38,AD38)</f>
        <v>0</v>
      </c>
      <c r="AH38" s="75">
        <f>SUM(J38,M38,P38,S38,V38,Y38,AB38,AE38)</f>
        <v>0</v>
      </c>
      <c r="AI38" s="43"/>
      <c r="AJ38" s="76">
        <v>4400</v>
      </c>
      <c r="AK38" s="77">
        <v>8800</v>
      </c>
      <c r="AL38" s="78">
        <v>13200</v>
      </c>
      <c r="AM38" s="79">
        <f>AJ38*AL2/100</f>
        <v>4180</v>
      </c>
      <c r="AN38" s="79">
        <f>AK38*AL2/100</f>
        <v>8360</v>
      </c>
      <c r="AO38" s="79">
        <f>AL38*AL2/100</f>
        <v>12540</v>
      </c>
      <c r="AP38" s="79">
        <f t="shared" si="2"/>
        <v>0</v>
      </c>
      <c r="AQ38" s="79">
        <f>AN38*AG38</f>
        <v>0</v>
      </c>
      <c r="AR38" s="80">
        <f>AO38*AH38</f>
        <v>0</v>
      </c>
    </row>
    <row r="39" spans="1:44" ht="28.05" customHeight="1" thickTop="1" x14ac:dyDescent="1.05">
      <c r="A39" s="241"/>
      <c r="B39" s="242"/>
      <c r="C39" s="246"/>
      <c r="D39" s="202" t="s">
        <v>96</v>
      </c>
      <c r="E39" s="251"/>
      <c r="F39" s="252"/>
      <c r="G39" s="253"/>
      <c r="H39" s="257"/>
      <c r="I39" s="257"/>
      <c r="J39" s="257"/>
      <c r="K39" s="257"/>
      <c r="L39" s="257"/>
      <c r="M39" s="257"/>
      <c r="N39" s="258"/>
      <c r="O39" s="259"/>
      <c r="P39" s="260"/>
      <c r="Q39" s="258"/>
      <c r="R39" s="259"/>
      <c r="S39" s="260"/>
      <c r="T39" s="258"/>
      <c r="U39" s="259"/>
      <c r="V39" s="260"/>
      <c r="W39" s="258"/>
      <c r="X39" s="259"/>
      <c r="Y39" s="260"/>
      <c r="Z39" s="258"/>
      <c r="AA39" s="259"/>
      <c r="AB39" s="260"/>
      <c r="AC39" s="258"/>
      <c r="AD39" s="259"/>
      <c r="AE39" s="259"/>
      <c r="AF39" s="330">
        <f t="shared" si="3"/>
        <v>0</v>
      </c>
      <c r="AG39" s="331"/>
      <c r="AH39" s="332"/>
      <c r="AI39" s="63"/>
      <c r="AJ39" s="278">
        <v>104500</v>
      </c>
      <c r="AK39" s="279"/>
      <c r="AL39" s="280"/>
      <c r="AM39" s="281">
        <f>AJ39*AE2/100</f>
        <v>62700</v>
      </c>
      <c r="AN39" s="279"/>
      <c r="AO39" s="280"/>
      <c r="AP39" s="281">
        <f>AM39*AF39</f>
        <v>0</v>
      </c>
      <c r="AQ39" s="279"/>
      <c r="AR39" s="282"/>
    </row>
    <row r="40" spans="1:44" ht="21" customHeight="1" thickBot="1" x14ac:dyDescent="0.9">
      <c r="A40" s="241"/>
      <c r="B40" s="242"/>
      <c r="C40" s="246"/>
      <c r="D40" s="206" t="s">
        <v>112</v>
      </c>
      <c r="E40" s="251"/>
      <c r="F40" s="252"/>
      <c r="G40" s="253"/>
      <c r="H40" s="65"/>
      <c r="I40" s="66"/>
      <c r="J40" s="67"/>
      <c r="K40" s="65"/>
      <c r="L40" s="66"/>
      <c r="M40" s="67"/>
      <c r="N40" s="68"/>
      <c r="O40" s="69"/>
      <c r="P40" s="70"/>
      <c r="Q40" s="68"/>
      <c r="R40" s="69"/>
      <c r="S40" s="70"/>
      <c r="T40" s="68"/>
      <c r="U40" s="69"/>
      <c r="V40" s="70"/>
      <c r="W40" s="68"/>
      <c r="X40" s="69"/>
      <c r="Y40" s="70"/>
      <c r="Z40" s="68"/>
      <c r="AA40" s="69"/>
      <c r="AB40" s="70"/>
      <c r="AC40" s="68"/>
      <c r="AD40" s="71"/>
      <c r="AE40" s="72"/>
      <c r="AF40" s="73">
        <f t="shared" si="3"/>
        <v>0</v>
      </c>
      <c r="AG40" s="74">
        <f>SUM(I40,L40,O40,R40,U40,X40,AA40,AD40)</f>
        <v>0</v>
      </c>
      <c r="AH40" s="75">
        <f>SUM(J40,M40,P40,S40,V40,Y40,AB40,AE40)</f>
        <v>0</v>
      </c>
      <c r="AI40" s="43"/>
      <c r="AJ40" s="76">
        <v>4400</v>
      </c>
      <c r="AK40" s="77">
        <v>8800</v>
      </c>
      <c r="AL40" s="78">
        <v>13200</v>
      </c>
      <c r="AM40" s="79">
        <f>AJ40*AL2/100</f>
        <v>4180</v>
      </c>
      <c r="AN40" s="79">
        <f>AK40*AL2/100</f>
        <v>8360</v>
      </c>
      <c r="AO40" s="79">
        <f>AL40*AL2/100</f>
        <v>12540</v>
      </c>
      <c r="AP40" s="79">
        <f>AM40*AF40</f>
        <v>0</v>
      </c>
      <c r="AQ40" s="79">
        <f>AN40*AG40</f>
        <v>0</v>
      </c>
      <c r="AR40" s="80">
        <f>AO40*AH40</f>
        <v>0</v>
      </c>
    </row>
    <row r="41" spans="1:44" ht="28.05" customHeight="1" thickTop="1" x14ac:dyDescent="1.05">
      <c r="A41" s="241"/>
      <c r="B41" s="242"/>
      <c r="C41" s="246"/>
      <c r="D41" s="202" t="s">
        <v>104</v>
      </c>
      <c r="E41" s="251"/>
      <c r="F41" s="252"/>
      <c r="G41" s="253"/>
      <c r="H41" s="257"/>
      <c r="I41" s="257"/>
      <c r="J41" s="257"/>
      <c r="K41" s="257"/>
      <c r="L41" s="257"/>
      <c r="M41" s="257"/>
      <c r="N41" s="258"/>
      <c r="O41" s="259"/>
      <c r="P41" s="260"/>
      <c r="Q41" s="258"/>
      <c r="R41" s="259"/>
      <c r="S41" s="260"/>
      <c r="T41" s="258"/>
      <c r="U41" s="259"/>
      <c r="V41" s="260"/>
      <c r="W41" s="258"/>
      <c r="X41" s="259"/>
      <c r="Y41" s="260"/>
      <c r="Z41" s="258"/>
      <c r="AA41" s="259"/>
      <c r="AB41" s="260"/>
      <c r="AC41" s="258"/>
      <c r="AD41" s="259"/>
      <c r="AE41" s="259"/>
      <c r="AF41" s="330">
        <f t="shared" si="3"/>
        <v>0</v>
      </c>
      <c r="AG41" s="331"/>
      <c r="AH41" s="332"/>
      <c r="AI41" s="63"/>
      <c r="AJ41" s="278">
        <v>107800</v>
      </c>
      <c r="AK41" s="279"/>
      <c r="AL41" s="280"/>
      <c r="AM41" s="281">
        <f>AJ41*AE2/100</f>
        <v>64680</v>
      </c>
      <c r="AN41" s="279"/>
      <c r="AO41" s="280"/>
      <c r="AP41" s="281">
        <f>AM41*AF41</f>
        <v>0</v>
      </c>
      <c r="AQ41" s="279"/>
      <c r="AR41" s="282"/>
    </row>
    <row r="42" spans="1:44" ht="21" customHeight="1" thickBot="1" x14ac:dyDescent="0.9">
      <c r="A42" s="243"/>
      <c r="B42" s="244"/>
      <c r="C42" s="247"/>
      <c r="D42" s="205" t="s">
        <v>113</v>
      </c>
      <c r="E42" s="254"/>
      <c r="F42" s="255"/>
      <c r="G42" s="256"/>
      <c r="H42" s="65"/>
      <c r="I42" s="66"/>
      <c r="J42" s="67"/>
      <c r="K42" s="65"/>
      <c r="L42" s="66"/>
      <c r="M42" s="67"/>
      <c r="N42" s="68"/>
      <c r="O42" s="69"/>
      <c r="P42" s="70"/>
      <c r="Q42" s="68"/>
      <c r="R42" s="69"/>
      <c r="S42" s="70"/>
      <c r="T42" s="68"/>
      <c r="U42" s="69"/>
      <c r="V42" s="70"/>
      <c r="W42" s="68"/>
      <c r="X42" s="69"/>
      <c r="Y42" s="70"/>
      <c r="Z42" s="68"/>
      <c r="AA42" s="69"/>
      <c r="AB42" s="70"/>
      <c r="AC42" s="68"/>
      <c r="AD42" s="71"/>
      <c r="AE42" s="72"/>
      <c r="AF42" s="73">
        <f t="shared" si="3"/>
        <v>0</v>
      </c>
      <c r="AG42" s="74">
        <f>SUM(I42,L42,O42,R42,U42,X42,AA42,AD42)</f>
        <v>0</v>
      </c>
      <c r="AH42" s="75">
        <f>SUM(J42,M42,P42,S42,V42,Y42,AB42,AE42)</f>
        <v>0</v>
      </c>
      <c r="AI42" s="43"/>
      <c r="AJ42" s="76">
        <v>4400</v>
      </c>
      <c r="AK42" s="77">
        <v>8800</v>
      </c>
      <c r="AL42" s="78">
        <v>13200</v>
      </c>
      <c r="AM42" s="79">
        <f>AJ42*AL2/100</f>
        <v>4180</v>
      </c>
      <c r="AN42" s="79">
        <f>AK42*AL2/100</f>
        <v>8360</v>
      </c>
      <c r="AO42" s="79">
        <f>AL42*AL2/100</f>
        <v>12540</v>
      </c>
      <c r="AP42" s="79">
        <f>AM42*AF42</f>
        <v>0</v>
      </c>
      <c r="AQ42" s="79">
        <f>AN42*AG42</f>
        <v>0</v>
      </c>
      <c r="AR42" s="80">
        <f>AO42*AH42</f>
        <v>0</v>
      </c>
    </row>
    <row r="43" spans="1:44" ht="28.05" customHeight="1" thickBot="1" x14ac:dyDescent="0.95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2" t="s">
        <v>23</v>
      </c>
      <c r="AD43" s="463">
        <f>SUM(AF35,AF37,AF39,AF41)</f>
        <v>0</v>
      </c>
      <c r="AE43" s="463"/>
      <c r="AF43" s="463"/>
      <c r="AG43" s="463"/>
      <c r="AH43" s="83" t="s">
        <v>36</v>
      </c>
      <c r="AI43" s="84"/>
      <c r="AJ43" s="846" t="s">
        <v>135</v>
      </c>
      <c r="AK43" s="846"/>
      <c r="AL43" s="846"/>
      <c r="AM43" s="846"/>
      <c r="AN43" s="846"/>
      <c r="AO43" s="846"/>
      <c r="AP43" s="846"/>
      <c r="AQ43" s="846"/>
      <c r="AR43" s="846"/>
    </row>
    <row r="44" spans="1:44" ht="20.65" customHeight="1" thickBot="1" x14ac:dyDescent="0.9">
      <c r="A44" s="464"/>
      <c r="B44" s="465"/>
      <c r="C44" s="465"/>
      <c r="D44" s="465"/>
      <c r="E44" s="465"/>
      <c r="F44" s="465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  <c r="S44" s="465"/>
      <c r="T44" s="465"/>
      <c r="U44" s="465"/>
      <c r="V44" s="465"/>
      <c r="W44" s="465"/>
      <c r="X44" s="465"/>
      <c r="Y44" s="465"/>
      <c r="Z44" s="465"/>
      <c r="AA44" s="465"/>
      <c r="AB44" s="465"/>
      <c r="AC44" s="465"/>
      <c r="AD44" s="465"/>
      <c r="AE44" s="465"/>
      <c r="AF44" s="465"/>
      <c r="AG44" s="465"/>
      <c r="AH44" s="465"/>
      <c r="AI44" s="465"/>
      <c r="AJ44" s="465"/>
      <c r="AK44" s="465"/>
      <c r="AL44" s="465"/>
      <c r="AM44" s="465"/>
      <c r="AN44" s="465"/>
      <c r="AO44" s="465"/>
      <c r="AP44" s="465"/>
      <c r="AQ44" s="465"/>
      <c r="AR44" s="465"/>
    </row>
    <row r="45" spans="1:44" ht="20" customHeight="1" x14ac:dyDescent="0.85">
      <c r="A45" s="450" t="s">
        <v>20</v>
      </c>
      <c r="B45" s="451"/>
      <c r="C45" s="454" t="s">
        <v>21</v>
      </c>
      <c r="D45" s="456" t="s">
        <v>22</v>
      </c>
      <c r="E45" s="440">
        <v>24</v>
      </c>
      <c r="F45" s="440"/>
      <c r="G45" s="441"/>
      <c r="H45" s="439">
        <v>24.5</v>
      </c>
      <c r="I45" s="440"/>
      <c r="J45" s="441"/>
      <c r="K45" s="439">
        <v>25</v>
      </c>
      <c r="L45" s="440"/>
      <c r="M45" s="441"/>
      <c r="N45" s="439">
        <v>25.5</v>
      </c>
      <c r="O45" s="440"/>
      <c r="P45" s="441"/>
      <c r="Q45" s="439">
        <v>26</v>
      </c>
      <c r="R45" s="440"/>
      <c r="S45" s="441"/>
      <c r="T45" s="439">
        <v>26.5</v>
      </c>
      <c r="U45" s="440"/>
      <c r="V45" s="441"/>
      <c r="W45" s="439">
        <v>27</v>
      </c>
      <c r="X45" s="440"/>
      <c r="Y45" s="441"/>
      <c r="Z45" s="439">
        <v>27.5</v>
      </c>
      <c r="AA45" s="440"/>
      <c r="AB45" s="441"/>
      <c r="AC45" s="439">
        <v>28</v>
      </c>
      <c r="AD45" s="440"/>
      <c r="AE45" s="466"/>
      <c r="AF45" s="460" t="s">
        <v>23</v>
      </c>
      <c r="AG45" s="461"/>
      <c r="AH45" s="462"/>
      <c r="AI45" s="43"/>
      <c r="AJ45" s="458" t="s">
        <v>24</v>
      </c>
      <c r="AK45" s="334"/>
      <c r="AL45" s="335"/>
      <c r="AM45" s="333" t="s">
        <v>25</v>
      </c>
      <c r="AN45" s="334"/>
      <c r="AO45" s="335"/>
      <c r="AP45" s="333" t="s">
        <v>26</v>
      </c>
      <c r="AQ45" s="334"/>
      <c r="AR45" s="339"/>
    </row>
    <row r="46" spans="1:44" ht="20" customHeight="1" thickBot="1" x14ac:dyDescent="0.9">
      <c r="A46" s="452"/>
      <c r="B46" s="453"/>
      <c r="C46" s="455"/>
      <c r="D46" s="457"/>
      <c r="E46" s="44" t="s">
        <v>27</v>
      </c>
      <c r="F46" s="45" t="s">
        <v>28</v>
      </c>
      <c r="G46" s="46" t="s">
        <v>29</v>
      </c>
      <c r="H46" s="44" t="s">
        <v>27</v>
      </c>
      <c r="I46" s="45" t="s">
        <v>28</v>
      </c>
      <c r="J46" s="46" t="s">
        <v>29</v>
      </c>
      <c r="K46" s="44" t="s">
        <v>27</v>
      </c>
      <c r="L46" s="45" t="s">
        <v>28</v>
      </c>
      <c r="M46" s="46" t="s">
        <v>29</v>
      </c>
      <c r="N46" s="44" t="s">
        <v>27</v>
      </c>
      <c r="O46" s="45" t="s">
        <v>28</v>
      </c>
      <c r="P46" s="46" t="s">
        <v>29</v>
      </c>
      <c r="Q46" s="44" t="s">
        <v>27</v>
      </c>
      <c r="R46" s="45" t="s">
        <v>28</v>
      </c>
      <c r="S46" s="46" t="s">
        <v>29</v>
      </c>
      <c r="T46" s="44" t="s">
        <v>27</v>
      </c>
      <c r="U46" s="45" t="s">
        <v>28</v>
      </c>
      <c r="V46" s="46" t="s">
        <v>29</v>
      </c>
      <c r="W46" s="44" t="s">
        <v>27</v>
      </c>
      <c r="X46" s="45" t="s">
        <v>28</v>
      </c>
      <c r="Y46" s="46" t="s">
        <v>29</v>
      </c>
      <c r="Z46" s="44" t="s">
        <v>27</v>
      </c>
      <c r="AA46" s="45" t="s">
        <v>28</v>
      </c>
      <c r="AB46" s="46" t="s">
        <v>29</v>
      </c>
      <c r="AC46" s="467"/>
      <c r="AD46" s="467"/>
      <c r="AE46" s="468"/>
      <c r="AF46" s="48" t="s">
        <v>27</v>
      </c>
      <c r="AG46" s="45" t="s">
        <v>28</v>
      </c>
      <c r="AH46" s="49" t="s">
        <v>29</v>
      </c>
      <c r="AI46" s="50"/>
      <c r="AJ46" s="459"/>
      <c r="AK46" s="337"/>
      <c r="AL46" s="338"/>
      <c r="AM46" s="336"/>
      <c r="AN46" s="337"/>
      <c r="AO46" s="338"/>
      <c r="AP46" s="336"/>
      <c r="AQ46" s="337"/>
      <c r="AR46" s="340"/>
    </row>
    <row r="47" spans="1:44" ht="28.05" customHeight="1" x14ac:dyDescent="0.9">
      <c r="A47" s="261" t="s">
        <v>40</v>
      </c>
      <c r="B47" s="262"/>
      <c r="C47" s="245" t="s">
        <v>127</v>
      </c>
      <c r="D47" s="209" t="s">
        <v>30</v>
      </c>
      <c r="E47" s="479"/>
      <c r="F47" s="480"/>
      <c r="G47" s="481"/>
      <c r="H47" s="263"/>
      <c r="I47" s="263"/>
      <c r="J47" s="263"/>
      <c r="K47" s="263"/>
      <c r="L47" s="263"/>
      <c r="M47" s="263"/>
      <c r="N47" s="263"/>
      <c r="O47" s="263"/>
      <c r="P47" s="263"/>
      <c r="Q47" s="263"/>
      <c r="R47" s="263"/>
      <c r="S47" s="263"/>
      <c r="T47" s="263"/>
      <c r="U47" s="263"/>
      <c r="V47" s="263"/>
      <c r="W47" s="263"/>
      <c r="X47" s="263"/>
      <c r="Y47" s="263"/>
      <c r="Z47" s="263"/>
      <c r="AA47" s="263"/>
      <c r="AB47" s="263"/>
      <c r="AC47" s="469"/>
      <c r="AD47" s="469"/>
      <c r="AE47" s="470"/>
      <c r="AF47" s="447">
        <f>SUM(E47:AB47)</f>
        <v>0</v>
      </c>
      <c r="AG47" s="448"/>
      <c r="AH47" s="449"/>
      <c r="AI47" s="51"/>
      <c r="AJ47" s="278">
        <v>145200</v>
      </c>
      <c r="AK47" s="279"/>
      <c r="AL47" s="280"/>
      <c r="AM47" s="281">
        <f>AJ47*AE2/100</f>
        <v>87120</v>
      </c>
      <c r="AN47" s="279"/>
      <c r="AO47" s="280"/>
      <c r="AP47" s="281">
        <f>AM47*AF47</f>
        <v>0</v>
      </c>
      <c r="AQ47" s="279"/>
      <c r="AR47" s="282"/>
    </row>
    <row r="48" spans="1:44" ht="20.350000000000001" customHeight="1" thickBot="1" x14ac:dyDescent="0.9">
      <c r="A48" s="444" t="s">
        <v>41</v>
      </c>
      <c r="B48" s="445"/>
      <c r="C48" s="246"/>
      <c r="D48" s="212" t="s">
        <v>106</v>
      </c>
      <c r="E48" s="85"/>
      <c r="F48" s="86"/>
      <c r="G48" s="86"/>
      <c r="H48" s="52"/>
      <c r="I48" s="53"/>
      <c r="J48" s="54"/>
      <c r="K48" s="55"/>
      <c r="L48" s="53"/>
      <c r="M48" s="54"/>
      <c r="N48" s="52"/>
      <c r="O48" s="53"/>
      <c r="P48" s="54"/>
      <c r="Q48" s="55"/>
      <c r="R48" s="53"/>
      <c r="S48" s="54"/>
      <c r="T48" s="52"/>
      <c r="U48" s="53"/>
      <c r="V48" s="54"/>
      <c r="W48" s="52"/>
      <c r="X48" s="53"/>
      <c r="Y48" s="54"/>
      <c r="Z48" s="52"/>
      <c r="AA48" s="53"/>
      <c r="AB48" s="54"/>
      <c r="AC48" s="469"/>
      <c r="AD48" s="469"/>
      <c r="AE48" s="470"/>
      <c r="AF48" s="57">
        <f>SUM(E48,H48,K48,N48,Q48,T48,W48,Z48)</f>
        <v>0</v>
      </c>
      <c r="AG48" s="58">
        <f>SUM(F48,I48,L48,O48,R48,U48,X48,AA3,AA48)</f>
        <v>0</v>
      </c>
      <c r="AH48" s="59">
        <f>SUM(G48,J48,M48,P48,S48,V48,Y48,AB48)</f>
        <v>0</v>
      </c>
      <c r="AI48" s="60"/>
      <c r="AJ48" s="87">
        <v>4400</v>
      </c>
      <c r="AK48" s="61">
        <v>8800</v>
      </c>
      <c r="AL48" s="61">
        <v>13200</v>
      </c>
      <c r="AM48" s="61">
        <f>AJ48*AL2/100</f>
        <v>4180</v>
      </c>
      <c r="AN48" s="61">
        <f>AK48*AL2/100</f>
        <v>8360</v>
      </c>
      <c r="AO48" s="61">
        <f>AL48*AL2/100</f>
        <v>12540</v>
      </c>
      <c r="AP48" s="61">
        <f>AM48*AF48</f>
        <v>0</v>
      </c>
      <c r="AQ48" s="61">
        <f>AN48*AG48</f>
        <v>0</v>
      </c>
      <c r="AR48" s="62">
        <f>AO48*AH48</f>
        <v>0</v>
      </c>
    </row>
    <row r="49" spans="1:44" ht="28.05" customHeight="1" thickTop="1" x14ac:dyDescent="1.05">
      <c r="A49" s="264"/>
      <c r="B49" s="265"/>
      <c r="C49" s="246"/>
      <c r="D49" s="210" t="s">
        <v>42</v>
      </c>
      <c r="E49" s="482"/>
      <c r="F49" s="483"/>
      <c r="G49" s="484"/>
      <c r="H49" s="485"/>
      <c r="I49" s="485"/>
      <c r="J49" s="485"/>
      <c r="K49" s="485"/>
      <c r="L49" s="485"/>
      <c r="M49" s="485"/>
      <c r="N49" s="473"/>
      <c r="O49" s="474"/>
      <c r="P49" s="475"/>
      <c r="Q49" s="473"/>
      <c r="R49" s="474"/>
      <c r="S49" s="475"/>
      <c r="T49" s="473"/>
      <c r="U49" s="474"/>
      <c r="V49" s="475"/>
      <c r="W49" s="473"/>
      <c r="X49" s="474"/>
      <c r="Y49" s="475"/>
      <c r="Z49" s="473"/>
      <c r="AA49" s="474"/>
      <c r="AB49" s="475"/>
      <c r="AC49" s="469"/>
      <c r="AD49" s="469"/>
      <c r="AE49" s="470"/>
      <c r="AF49" s="476">
        <f>SUM(E49,H49,K49,N49,Q49,T49,W49,Z49)</f>
        <v>0</v>
      </c>
      <c r="AG49" s="477"/>
      <c r="AH49" s="478"/>
      <c r="AI49" s="63"/>
      <c r="AJ49" s="311">
        <v>145200</v>
      </c>
      <c r="AK49" s="312"/>
      <c r="AL49" s="313"/>
      <c r="AM49" s="314">
        <f>AJ49*AE2/100</f>
        <v>87120</v>
      </c>
      <c r="AN49" s="312"/>
      <c r="AO49" s="313"/>
      <c r="AP49" s="314">
        <f>AM49*AF49</f>
        <v>0</v>
      </c>
      <c r="AQ49" s="312"/>
      <c r="AR49" s="315"/>
    </row>
    <row r="50" spans="1:44" ht="21" customHeight="1" thickBot="1" x14ac:dyDescent="0.9">
      <c r="A50" s="243" t="s">
        <v>43</v>
      </c>
      <c r="B50" s="244"/>
      <c r="C50" s="247"/>
      <c r="D50" s="213" t="s">
        <v>114</v>
      </c>
      <c r="E50" s="143"/>
      <c r="F50" s="144"/>
      <c r="G50" s="144"/>
      <c r="H50" s="145"/>
      <c r="I50" s="146"/>
      <c r="J50" s="147"/>
      <c r="K50" s="145"/>
      <c r="L50" s="146"/>
      <c r="M50" s="147"/>
      <c r="N50" s="148"/>
      <c r="O50" s="149"/>
      <c r="P50" s="150"/>
      <c r="Q50" s="148"/>
      <c r="R50" s="149"/>
      <c r="S50" s="150"/>
      <c r="T50" s="148"/>
      <c r="U50" s="149"/>
      <c r="V50" s="150"/>
      <c r="W50" s="148"/>
      <c r="X50" s="149"/>
      <c r="Y50" s="150"/>
      <c r="Z50" s="148"/>
      <c r="AA50" s="149"/>
      <c r="AB50" s="150"/>
      <c r="AC50" s="471"/>
      <c r="AD50" s="471"/>
      <c r="AE50" s="472"/>
      <c r="AF50" s="138">
        <f>SUM(E50,H50,K50,N50,Q50,T50,W50,Z50)</f>
        <v>0</v>
      </c>
      <c r="AG50" s="137">
        <f>SUM(F50,I50,L50,O50,R50,U50,X50,AA50)</f>
        <v>0</v>
      </c>
      <c r="AH50" s="139">
        <f>SUM(G50,J50,M50,P50,S50,V50,Y50,AB50)</f>
        <v>0</v>
      </c>
      <c r="AI50" s="43"/>
      <c r="AJ50" s="140">
        <v>4400</v>
      </c>
      <c r="AK50" s="141">
        <v>8800</v>
      </c>
      <c r="AL50" s="141">
        <v>13200</v>
      </c>
      <c r="AM50" s="141">
        <f>AJ50*AL2/100</f>
        <v>4180</v>
      </c>
      <c r="AN50" s="141">
        <f>AK50*AL2/100</f>
        <v>8360</v>
      </c>
      <c r="AO50" s="141">
        <f>AL50*AL2/100</f>
        <v>12540</v>
      </c>
      <c r="AP50" s="141">
        <f>AM50*AF50</f>
        <v>0</v>
      </c>
      <c r="AQ50" s="141">
        <f>AN50*AG50</f>
        <v>0</v>
      </c>
      <c r="AR50" s="142">
        <f>AO50*AH50</f>
        <v>0</v>
      </c>
    </row>
    <row r="51" spans="1:44" ht="28.05" customHeight="1" thickBot="1" x14ac:dyDescent="0.95">
      <c r="A51" s="81"/>
      <c r="B51" s="81"/>
      <c r="C51" s="81"/>
      <c r="D51" s="208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2" t="s">
        <v>23</v>
      </c>
      <c r="AD51" s="500">
        <f>SUM(AF47,AF49)</f>
        <v>0</v>
      </c>
      <c r="AE51" s="500"/>
      <c r="AF51" s="500"/>
      <c r="AG51" s="500"/>
      <c r="AH51" s="83" t="s">
        <v>36</v>
      </c>
      <c r="AI51" s="84"/>
      <c r="AJ51" s="84"/>
      <c r="AK51" s="84"/>
      <c r="AL51" s="84"/>
      <c r="AM51" s="84"/>
      <c r="AN51" s="84"/>
      <c r="AO51" s="84"/>
      <c r="AP51" s="84"/>
      <c r="AQ51" s="84"/>
      <c r="AR51" s="84"/>
    </row>
    <row r="52" spans="1:44" ht="18.850000000000001" customHeight="1" thickBot="1" x14ac:dyDescent="0.95">
      <c r="A52" s="81"/>
      <c r="B52" s="81"/>
      <c r="C52" s="81"/>
      <c r="D52" s="208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4"/>
      <c r="AD52" s="104"/>
      <c r="AE52" s="104"/>
      <c r="AF52" s="104"/>
      <c r="AG52" s="104"/>
      <c r="AH52" s="239"/>
      <c r="AI52" s="84"/>
      <c r="AJ52" s="84"/>
      <c r="AK52" s="84"/>
      <c r="AL52" s="84"/>
      <c r="AM52" s="84"/>
      <c r="AN52" s="84"/>
      <c r="AO52" s="84"/>
      <c r="AP52" s="84"/>
      <c r="AQ52" s="84"/>
      <c r="AR52" s="84"/>
    </row>
    <row r="53" spans="1:44" ht="20" customHeight="1" x14ac:dyDescent="0.85">
      <c r="A53" s="450" t="s">
        <v>20</v>
      </c>
      <c r="B53" s="451"/>
      <c r="C53" s="454" t="s">
        <v>21</v>
      </c>
      <c r="D53" s="456" t="s">
        <v>22</v>
      </c>
      <c r="E53" s="440">
        <v>24</v>
      </c>
      <c r="F53" s="440"/>
      <c r="G53" s="441"/>
      <c r="H53" s="439">
        <v>24.5</v>
      </c>
      <c r="I53" s="440"/>
      <c r="J53" s="441"/>
      <c r="K53" s="439">
        <v>25</v>
      </c>
      <c r="L53" s="440"/>
      <c r="M53" s="441"/>
      <c r="N53" s="439">
        <v>25.5</v>
      </c>
      <c r="O53" s="440"/>
      <c r="P53" s="441"/>
      <c r="Q53" s="439">
        <v>26</v>
      </c>
      <c r="R53" s="440"/>
      <c r="S53" s="441"/>
      <c r="T53" s="439">
        <v>26.5</v>
      </c>
      <c r="U53" s="440"/>
      <c r="V53" s="441"/>
      <c r="W53" s="439">
        <v>27</v>
      </c>
      <c r="X53" s="440"/>
      <c r="Y53" s="441"/>
      <c r="Z53" s="439">
        <v>27.5</v>
      </c>
      <c r="AA53" s="440"/>
      <c r="AB53" s="441"/>
      <c r="AC53" s="439">
        <v>28</v>
      </c>
      <c r="AD53" s="440"/>
      <c r="AE53" s="466"/>
      <c r="AF53" s="460" t="s">
        <v>23</v>
      </c>
      <c r="AG53" s="461"/>
      <c r="AH53" s="462"/>
      <c r="AI53" s="43"/>
      <c r="AJ53" s="458" t="s">
        <v>24</v>
      </c>
      <c r="AK53" s="334"/>
      <c r="AL53" s="335"/>
      <c r="AM53" s="333" t="s">
        <v>25</v>
      </c>
      <c r="AN53" s="334"/>
      <c r="AO53" s="335"/>
      <c r="AP53" s="333" t="s">
        <v>26</v>
      </c>
      <c r="AQ53" s="334"/>
      <c r="AR53" s="339"/>
    </row>
    <row r="54" spans="1:44" ht="20" customHeight="1" thickBot="1" x14ac:dyDescent="0.9">
      <c r="A54" s="452"/>
      <c r="B54" s="453"/>
      <c r="C54" s="455"/>
      <c r="D54" s="457"/>
      <c r="E54" s="44" t="s">
        <v>27</v>
      </c>
      <c r="F54" s="45" t="s">
        <v>28</v>
      </c>
      <c r="G54" s="46" t="s">
        <v>29</v>
      </c>
      <c r="H54" s="44" t="s">
        <v>27</v>
      </c>
      <c r="I54" s="45" t="s">
        <v>28</v>
      </c>
      <c r="J54" s="46" t="s">
        <v>29</v>
      </c>
      <c r="K54" s="44" t="s">
        <v>27</v>
      </c>
      <c r="L54" s="45" t="s">
        <v>28</v>
      </c>
      <c r="M54" s="46" t="s">
        <v>29</v>
      </c>
      <c r="N54" s="44" t="s">
        <v>27</v>
      </c>
      <c r="O54" s="45" t="s">
        <v>28</v>
      </c>
      <c r="P54" s="46" t="s">
        <v>29</v>
      </c>
      <c r="Q54" s="44" t="s">
        <v>27</v>
      </c>
      <c r="R54" s="45" t="s">
        <v>28</v>
      </c>
      <c r="S54" s="46" t="s">
        <v>29</v>
      </c>
      <c r="T54" s="44" t="s">
        <v>27</v>
      </c>
      <c r="U54" s="45" t="s">
        <v>28</v>
      </c>
      <c r="V54" s="46" t="s">
        <v>29</v>
      </c>
      <c r="W54" s="44" t="s">
        <v>27</v>
      </c>
      <c r="X54" s="45" t="s">
        <v>28</v>
      </c>
      <c r="Y54" s="46" t="s">
        <v>29</v>
      </c>
      <c r="Z54" s="44" t="s">
        <v>27</v>
      </c>
      <c r="AA54" s="45" t="s">
        <v>28</v>
      </c>
      <c r="AB54" s="46" t="s">
        <v>29</v>
      </c>
      <c r="AC54" s="467"/>
      <c r="AD54" s="467"/>
      <c r="AE54" s="468"/>
      <c r="AF54" s="48" t="s">
        <v>27</v>
      </c>
      <c r="AG54" s="45" t="s">
        <v>28</v>
      </c>
      <c r="AH54" s="49" t="s">
        <v>29</v>
      </c>
      <c r="AI54" s="50"/>
      <c r="AJ54" s="459"/>
      <c r="AK54" s="337"/>
      <c r="AL54" s="338"/>
      <c r="AM54" s="336"/>
      <c r="AN54" s="337"/>
      <c r="AO54" s="338"/>
      <c r="AP54" s="336"/>
      <c r="AQ54" s="337"/>
      <c r="AR54" s="340"/>
    </row>
    <row r="55" spans="1:44" ht="28.05" customHeight="1" x14ac:dyDescent="0.9">
      <c r="A55" s="261" t="s">
        <v>130</v>
      </c>
      <c r="B55" s="262"/>
      <c r="C55" s="245" t="s">
        <v>127</v>
      </c>
      <c r="D55" s="209" t="s">
        <v>30</v>
      </c>
      <c r="E55" s="479"/>
      <c r="F55" s="480"/>
      <c r="G55" s="481"/>
      <c r="H55" s="263"/>
      <c r="I55" s="263"/>
      <c r="J55" s="263"/>
      <c r="K55" s="263"/>
      <c r="L55" s="263"/>
      <c r="M55" s="263"/>
      <c r="N55" s="263"/>
      <c r="O55" s="263"/>
      <c r="P55" s="263"/>
      <c r="Q55" s="263"/>
      <c r="R55" s="263"/>
      <c r="S55" s="263"/>
      <c r="T55" s="263"/>
      <c r="U55" s="263"/>
      <c r="V55" s="263"/>
      <c r="W55" s="263"/>
      <c r="X55" s="263"/>
      <c r="Y55" s="263"/>
      <c r="Z55" s="263"/>
      <c r="AA55" s="263"/>
      <c r="AB55" s="263"/>
      <c r="AC55" s="469"/>
      <c r="AD55" s="469"/>
      <c r="AE55" s="470"/>
      <c r="AF55" s="447">
        <f>SUM(E55:AB55)</f>
        <v>0</v>
      </c>
      <c r="AG55" s="448"/>
      <c r="AH55" s="449"/>
      <c r="AI55" s="51"/>
      <c r="AJ55" s="278">
        <v>140800</v>
      </c>
      <c r="AK55" s="279"/>
      <c r="AL55" s="280"/>
      <c r="AM55" s="281">
        <f>AJ55*AE2/100</f>
        <v>84480</v>
      </c>
      <c r="AN55" s="279"/>
      <c r="AO55" s="280"/>
      <c r="AP55" s="281">
        <f>AM55*AF55</f>
        <v>0</v>
      </c>
      <c r="AQ55" s="279"/>
      <c r="AR55" s="282"/>
    </row>
    <row r="56" spans="1:44" ht="20.350000000000001" customHeight="1" thickBot="1" x14ac:dyDescent="0.9">
      <c r="A56" s="444" t="s">
        <v>131</v>
      </c>
      <c r="B56" s="445"/>
      <c r="C56" s="246"/>
      <c r="D56" s="212" t="s">
        <v>106</v>
      </c>
      <c r="E56" s="85"/>
      <c r="F56" s="86"/>
      <c r="G56" s="86"/>
      <c r="H56" s="52"/>
      <c r="I56" s="53"/>
      <c r="J56" s="54"/>
      <c r="K56" s="55"/>
      <c r="L56" s="53"/>
      <c r="M56" s="54"/>
      <c r="N56" s="52"/>
      <c r="O56" s="53"/>
      <c r="P56" s="54"/>
      <c r="Q56" s="55"/>
      <c r="R56" s="53"/>
      <c r="S56" s="54"/>
      <c r="T56" s="52"/>
      <c r="U56" s="53"/>
      <c r="V56" s="54"/>
      <c r="W56" s="52"/>
      <c r="X56" s="53"/>
      <c r="Y56" s="54"/>
      <c r="Z56" s="52"/>
      <c r="AA56" s="53"/>
      <c r="AB56" s="54"/>
      <c r="AC56" s="469"/>
      <c r="AD56" s="469"/>
      <c r="AE56" s="470"/>
      <c r="AF56" s="57">
        <f>SUM(E56,H56,K56,N56,Q56,T56,W56,Z56)</f>
        <v>0</v>
      </c>
      <c r="AG56" s="58">
        <f>SUM(F56,I56,L56,O56,R56,U56,X56,AA10,AA56)</f>
        <v>0</v>
      </c>
      <c r="AH56" s="59">
        <f>SUM(G56,J56,M56,P56,S56,V56,Y56,AB56)</f>
        <v>0</v>
      </c>
      <c r="AI56" s="60"/>
      <c r="AJ56" s="87">
        <v>4400</v>
      </c>
      <c r="AK56" s="61">
        <v>8800</v>
      </c>
      <c r="AL56" s="61">
        <v>13200</v>
      </c>
      <c r="AM56" s="61">
        <f>AJ56*AL2/100</f>
        <v>4180</v>
      </c>
      <c r="AN56" s="61">
        <f>AK56*AL2/100</f>
        <v>8360</v>
      </c>
      <c r="AO56" s="61">
        <f>AL56*AL2/100</f>
        <v>12540</v>
      </c>
      <c r="AP56" s="61">
        <f>AM56*AF56</f>
        <v>0</v>
      </c>
      <c r="AQ56" s="61">
        <f>AN56*AG56</f>
        <v>0</v>
      </c>
      <c r="AR56" s="62">
        <f>AO56*AH56</f>
        <v>0</v>
      </c>
    </row>
    <row r="57" spans="1:44" ht="28.05" customHeight="1" thickTop="1" x14ac:dyDescent="1.05">
      <c r="A57" s="264"/>
      <c r="B57" s="265"/>
      <c r="C57" s="246"/>
      <c r="D57" s="240" t="s">
        <v>104</v>
      </c>
      <c r="E57" s="482"/>
      <c r="F57" s="483"/>
      <c r="G57" s="484"/>
      <c r="H57" s="485"/>
      <c r="I57" s="485"/>
      <c r="J57" s="485"/>
      <c r="K57" s="485"/>
      <c r="L57" s="485"/>
      <c r="M57" s="485"/>
      <c r="N57" s="473"/>
      <c r="O57" s="474"/>
      <c r="P57" s="475"/>
      <c r="Q57" s="473"/>
      <c r="R57" s="474"/>
      <c r="S57" s="475"/>
      <c r="T57" s="473"/>
      <c r="U57" s="474"/>
      <c r="V57" s="475"/>
      <c r="W57" s="473"/>
      <c r="X57" s="474"/>
      <c r="Y57" s="475"/>
      <c r="Z57" s="473"/>
      <c r="AA57" s="474"/>
      <c r="AB57" s="475"/>
      <c r="AC57" s="469"/>
      <c r="AD57" s="469"/>
      <c r="AE57" s="470"/>
      <c r="AF57" s="476">
        <f>SUM(E57,H57,K57,N57,Q57,T57,W57,Z57)</f>
        <v>0</v>
      </c>
      <c r="AG57" s="477"/>
      <c r="AH57" s="478"/>
      <c r="AI57" s="63"/>
      <c r="AJ57" s="311">
        <v>143000</v>
      </c>
      <c r="AK57" s="312"/>
      <c r="AL57" s="313"/>
      <c r="AM57" s="314">
        <f>AJ57*AE2/100</f>
        <v>85800</v>
      </c>
      <c r="AN57" s="312"/>
      <c r="AO57" s="313"/>
      <c r="AP57" s="314">
        <f>AM57*AF57</f>
        <v>0</v>
      </c>
      <c r="AQ57" s="312"/>
      <c r="AR57" s="315"/>
    </row>
    <row r="58" spans="1:44" ht="21" customHeight="1" thickBot="1" x14ac:dyDescent="0.9">
      <c r="A58" s="243" t="s">
        <v>132</v>
      </c>
      <c r="B58" s="244"/>
      <c r="C58" s="247"/>
      <c r="D58" s="205" t="s">
        <v>113</v>
      </c>
      <c r="E58" s="143"/>
      <c r="F58" s="144"/>
      <c r="G58" s="144"/>
      <c r="H58" s="145"/>
      <c r="I58" s="146"/>
      <c r="J58" s="147"/>
      <c r="K58" s="145"/>
      <c r="L58" s="146"/>
      <c r="M58" s="147"/>
      <c r="N58" s="148"/>
      <c r="O58" s="149"/>
      <c r="P58" s="150"/>
      <c r="Q58" s="148"/>
      <c r="R58" s="149"/>
      <c r="S58" s="150"/>
      <c r="T58" s="148"/>
      <c r="U58" s="149"/>
      <c r="V58" s="150"/>
      <c r="W58" s="148"/>
      <c r="X58" s="149"/>
      <c r="Y58" s="150"/>
      <c r="Z58" s="148"/>
      <c r="AA58" s="149"/>
      <c r="AB58" s="150"/>
      <c r="AC58" s="471"/>
      <c r="AD58" s="471"/>
      <c r="AE58" s="472"/>
      <c r="AF58" s="138">
        <f>SUM(E58,H58,K58,N58,Q58,T58,W58,Z58)</f>
        <v>0</v>
      </c>
      <c r="AG58" s="137">
        <f>SUM(F58,I58,L58,O58,R58,U58,X58,AA58)</f>
        <v>0</v>
      </c>
      <c r="AH58" s="139">
        <f>SUM(G58,J58,M58,P58,S58,V58,Y58,AB58)</f>
        <v>0</v>
      </c>
      <c r="AI58" s="43"/>
      <c r="AJ58" s="140">
        <v>4400</v>
      </c>
      <c r="AK58" s="141">
        <v>8800</v>
      </c>
      <c r="AL58" s="141">
        <v>13200</v>
      </c>
      <c r="AM58" s="141">
        <f>AJ58*AL2/100</f>
        <v>4180</v>
      </c>
      <c r="AN58" s="141">
        <f>AK58*AL2/100</f>
        <v>8360</v>
      </c>
      <c r="AO58" s="141">
        <f>AL58*AL2/100</f>
        <v>12540</v>
      </c>
      <c r="AP58" s="141">
        <f>AM58*AF58</f>
        <v>0</v>
      </c>
      <c r="AQ58" s="141">
        <f>AN58*AG58</f>
        <v>0</v>
      </c>
      <c r="AR58" s="142">
        <f>AO58*AH58</f>
        <v>0</v>
      </c>
    </row>
    <row r="59" spans="1:44" ht="28.05" customHeight="1" thickBot="1" x14ac:dyDescent="0.95">
      <c r="A59" s="81"/>
      <c r="B59" s="81"/>
      <c r="C59" s="81"/>
      <c r="D59" s="208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2" t="s">
        <v>23</v>
      </c>
      <c r="AD59" s="500">
        <f>SUM(AF55,AF57)</f>
        <v>0</v>
      </c>
      <c r="AE59" s="500"/>
      <c r="AF59" s="500"/>
      <c r="AG59" s="500"/>
      <c r="AH59" s="83" t="s">
        <v>36</v>
      </c>
      <c r="AI59" s="84"/>
      <c r="AJ59" s="846" t="s">
        <v>136</v>
      </c>
      <c r="AK59" s="846"/>
      <c r="AL59" s="846"/>
      <c r="AM59" s="846"/>
      <c r="AN59" s="846"/>
      <c r="AO59" s="846"/>
      <c r="AP59" s="846"/>
      <c r="AQ59" s="846"/>
      <c r="AR59" s="846"/>
    </row>
    <row r="60" spans="1:44" ht="20.65" thickBot="1" x14ac:dyDescent="0.9">
      <c r="A60" s="81"/>
      <c r="B60" s="81"/>
      <c r="C60" s="81"/>
      <c r="D60" s="208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</row>
    <row r="61" spans="1:44" ht="20" customHeight="1" x14ac:dyDescent="0.85">
      <c r="A61" s="450" t="s">
        <v>20</v>
      </c>
      <c r="B61" s="451"/>
      <c r="C61" s="454" t="s">
        <v>21</v>
      </c>
      <c r="D61" s="456" t="s">
        <v>22</v>
      </c>
      <c r="E61" s="440">
        <v>24</v>
      </c>
      <c r="F61" s="440"/>
      <c r="G61" s="441"/>
      <c r="H61" s="439">
        <v>24.5</v>
      </c>
      <c r="I61" s="440"/>
      <c r="J61" s="441"/>
      <c r="K61" s="439">
        <v>25</v>
      </c>
      <c r="L61" s="440"/>
      <c r="M61" s="441"/>
      <c r="N61" s="439">
        <v>25.5</v>
      </c>
      <c r="O61" s="440"/>
      <c r="P61" s="441"/>
      <c r="Q61" s="439">
        <v>26</v>
      </c>
      <c r="R61" s="440"/>
      <c r="S61" s="441"/>
      <c r="T61" s="439">
        <v>26.5</v>
      </c>
      <c r="U61" s="440"/>
      <c r="V61" s="441"/>
      <c r="W61" s="439">
        <v>27</v>
      </c>
      <c r="X61" s="440"/>
      <c r="Y61" s="441"/>
      <c r="Z61" s="439">
        <v>27.5</v>
      </c>
      <c r="AA61" s="440"/>
      <c r="AB61" s="441"/>
      <c r="AC61" s="439">
        <v>28</v>
      </c>
      <c r="AD61" s="440"/>
      <c r="AE61" s="466"/>
      <c r="AF61" s="460" t="s">
        <v>23</v>
      </c>
      <c r="AG61" s="461"/>
      <c r="AH61" s="462"/>
      <c r="AI61" s="43"/>
      <c r="AJ61" s="458" t="s">
        <v>24</v>
      </c>
      <c r="AK61" s="334"/>
      <c r="AL61" s="335"/>
      <c r="AM61" s="333" t="s">
        <v>25</v>
      </c>
      <c r="AN61" s="334"/>
      <c r="AO61" s="335"/>
      <c r="AP61" s="333" t="s">
        <v>26</v>
      </c>
      <c r="AQ61" s="334"/>
      <c r="AR61" s="339"/>
    </row>
    <row r="62" spans="1:44" ht="20" customHeight="1" thickBot="1" x14ac:dyDescent="0.9">
      <c r="A62" s="452"/>
      <c r="B62" s="453"/>
      <c r="C62" s="455"/>
      <c r="D62" s="457"/>
      <c r="E62" s="44" t="s">
        <v>27</v>
      </c>
      <c r="F62" s="45" t="s">
        <v>28</v>
      </c>
      <c r="G62" s="46" t="s">
        <v>29</v>
      </c>
      <c r="H62" s="44" t="s">
        <v>27</v>
      </c>
      <c r="I62" s="45" t="s">
        <v>28</v>
      </c>
      <c r="J62" s="46" t="s">
        <v>29</v>
      </c>
      <c r="K62" s="44" t="s">
        <v>27</v>
      </c>
      <c r="L62" s="45" t="s">
        <v>28</v>
      </c>
      <c r="M62" s="46" t="s">
        <v>29</v>
      </c>
      <c r="N62" s="44" t="s">
        <v>27</v>
      </c>
      <c r="O62" s="45" t="s">
        <v>28</v>
      </c>
      <c r="P62" s="46" t="s">
        <v>29</v>
      </c>
      <c r="Q62" s="44" t="s">
        <v>27</v>
      </c>
      <c r="R62" s="45" t="s">
        <v>28</v>
      </c>
      <c r="S62" s="46" t="s">
        <v>29</v>
      </c>
      <c r="T62" s="44" t="s">
        <v>27</v>
      </c>
      <c r="U62" s="45" t="s">
        <v>28</v>
      </c>
      <c r="V62" s="46" t="s">
        <v>29</v>
      </c>
      <c r="W62" s="44" t="s">
        <v>27</v>
      </c>
      <c r="X62" s="45" t="s">
        <v>28</v>
      </c>
      <c r="Y62" s="46" t="s">
        <v>29</v>
      </c>
      <c r="Z62" s="44" t="s">
        <v>27</v>
      </c>
      <c r="AA62" s="45" t="s">
        <v>28</v>
      </c>
      <c r="AB62" s="46" t="s">
        <v>29</v>
      </c>
      <c r="AC62" s="486"/>
      <c r="AD62" s="487"/>
      <c r="AE62" s="488"/>
      <c r="AF62" s="48" t="s">
        <v>27</v>
      </c>
      <c r="AG62" s="45" t="s">
        <v>28</v>
      </c>
      <c r="AH62" s="49" t="s">
        <v>29</v>
      </c>
      <c r="AI62" s="50"/>
      <c r="AJ62" s="459"/>
      <c r="AK62" s="337"/>
      <c r="AL62" s="338"/>
      <c r="AM62" s="336"/>
      <c r="AN62" s="337"/>
      <c r="AO62" s="338"/>
      <c r="AP62" s="336"/>
      <c r="AQ62" s="337"/>
      <c r="AR62" s="340"/>
    </row>
    <row r="63" spans="1:44" ht="28.05" customHeight="1" x14ac:dyDescent="0.9">
      <c r="A63" s="261" t="s">
        <v>44</v>
      </c>
      <c r="B63" s="262"/>
      <c r="C63" s="245" t="s">
        <v>127</v>
      </c>
      <c r="D63" s="209" t="s">
        <v>30</v>
      </c>
      <c r="E63" s="479"/>
      <c r="F63" s="480"/>
      <c r="G63" s="481"/>
      <c r="H63" s="263"/>
      <c r="I63" s="263"/>
      <c r="J63" s="263"/>
      <c r="K63" s="263"/>
      <c r="L63" s="263"/>
      <c r="M63" s="263"/>
      <c r="N63" s="263"/>
      <c r="O63" s="263"/>
      <c r="P63" s="263"/>
      <c r="Q63" s="263"/>
      <c r="R63" s="263"/>
      <c r="S63" s="263"/>
      <c r="T63" s="263"/>
      <c r="U63" s="263"/>
      <c r="V63" s="263"/>
      <c r="W63" s="263"/>
      <c r="X63" s="263"/>
      <c r="Y63" s="263"/>
      <c r="Z63" s="263"/>
      <c r="AA63" s="263"/>
      <c r="AB63" s="263"/>
      <c r="AC63" s="489"/>
      <c r="AD63" s="490"/>
      <c r="AE63" s="491"/>
      <c r="AF63" s="447">
        <f>SUM(E63:AB63)</f>
        <v>0</v>
      </c>
      <c r="AG63" s="448"/>
      <c r="AH63" s="449"/>
      <c r="AI63" s="51"/>
      <c r="AJ63" s="278">
        <v>132000</v>
      </c>
      <c r="AK63" s="279"/>
      <c r="AL63" s="280"/>
      <c r="AM63" s="281">
        <f>AJ63*AE2/100</f>
        <v>79200</v>
      </c>
      <c r="AN63" s="279"/>
      <c r="AO63" s="280"/>
      <c r="AP63" s="281">
        <f t="shared" ref="AP63:AP68" si="4">AM63*AF63</f>
        <v>0</v>
      </c>
      <c r="AQ63" s="279"/>
      <c r="AR63" s="282"/>
    </row>
    <row r="64" spans="1:44" ht="20.350000000000001" customHeight="1" thickBot="1" x14ac:dyDescent="0.9">
      <c r="A64" s="498" t="s">
        <v>45</v>
      </c>
      <c r="B64" s="499"/>
      <c r="C64" s="246"/>
      <c r="D64" s="212" t="s">
        <v>106</v>
      </c>
      <c r="E64" s="85"/>
      <c r="F64" s="86"/>
      <c r="G64" s="86"/>
      <c r="H64" s="52"/>
      <c r="I64" s="53"/>
      <c r="J64" s="54"/>
      <c r="K64" s="55"/>
      <c r="L64" s="53"/>
      <c r="M64" s="54"/>
      <c r="N64" s="52"/>
      <c r="O64" s="53"/>
      <c r="P64" s="54"/>
      <c r="Q64" s="55"/>
      <c r="R64" s="53"/>
      <c r="S64" s="54"/>
      <c r="T64" s="52"/>
      <c r="U64" s="53"/>
      <c r="V64" s="54"/>
      <c r="W64" s="52"/>
      <c r="X64" s="53"/>
      <c r="Y64" s="54"/>
      <c r="Z64" s="52"/>
      <c r="AA64" s="53"/>
      <c r="AB64" s="54"/>
      <c r="AC64" s="489"/>
      <c r="AD64" s="490"/>
      <c r="AE64" s="491"/>
      <c r="AF64" s="57">
        <f>SUM(E64,H64,K64,N64,Q64,T64,W64,Z64)</f>
        <v>0</v>
      </c>
      <c r="AG64" s="58">
        <f>SUM(F64,I64,L64,O64,R64,U64,X64,AA64)</f>
        <v>0</v>
      </c>
      <c r="AH64" s="59">
        <f>SUM(G64,J64,M64,P64,S64,V64,Y64,AB64)</f>
        <v>0</v>
      </c>
      <c r="AI64" s="60"/>
      <c r="AJ64" s="87">
        <v>4400</v>
      </c>
      <c r="AK64" s="61">
        <v>8800</v>
      </c>
      <c r="AL64" s="61">
        <v>13200</v>
      </c>
      <c r="AM64" s="61">
        <f>AJ64*AL2/100</f>
        <v>4180</v>
      </c>
      <c r="AN64" s="61">
        <f>AK64*AL2/100</f>
        <v>8360</v>
      </c>
      <c r="AO64" s="61">
        <f>AL64*AL2/100</f>
        <v>12540</v>
      </c>
      <c r="AP64" s="61">
        <f t="shared" si="4"/>
        <v>0</v>
      </c>
      <c r="AQ64" s="61">
        <f>AN64*AG64</f>
        <v>0</v>
      </c>
      <c r="AR64" s="62">
        <f>AO64*AH64</f>
        <v>0</v>
      </c>
    </row>
    <row r="65" spans="1:44" ht="28.05" customHeight="1" thickTop="1" x14ac:dyDescent="1.05">
      <c r="A65" s="264"/>
      <c r="B65" s="265"/>
      <c r="C65" s="246"/>
      <c r="D65" s="211" t="s">
        <v>33</v>
      </c>
      <c r="E65" s="495"/>
      <c r="F65" s="496"/>
      <c r="G65" s="497"/>
      <c r="H65" s="257"/>
      <c r="I65" s="257"/>
      <c r="J65" s="257"/>
      <c r="K65" s="257"/>
      <c r="L65" s="257"/>
      <c r="M65" s="257"/>
      <c r="N65" s="258"/>
      <c r="O65" s="259"/>
      <c r="P65" s="260"/>
      <c r="Q65" s="258"/>
      <c r="R65" s="259"/>
      <c r="S65" s="260"/>
      <c r="T65" s="258"/>
      <c r="U65" s="259"/>
      <c r="V65" s="260"/>
      <c r="W65" s="258"/>
      <c r="X65" s="259"/>
      <c r="Y65" s="260"/>
      <c r="Z65" s="258"/>
      <c r="AA65" s="259"/>
      <c r="AB65" s="260"/>
      <c r="AC65" s="489"/>
      <c r="AD65" s="490"/>
      <c r="AE65" s="491"/>
      <c r="AF65" s="330">
        <f>SUM(E65,H65,K65,N65,Q65,T65,W65,Z65)</f>
        <v>0</v>
      </c>
      <c r="AG65" s="331"/>
      <c r="AH65" s="332"/>
      <c r="AI65" s="63"/>
      <c r="AJ65" s="278">
        <v>132000</v>
      </c>
      <c r="AK65" s="279"/>
      <c r="AL65" s="280"/>
      <c r="AM65" s="281">
        <f>AJ65*AE2/100</f>
        <v>79200</v>
      </c>
      <c r="AN65" s="279"/>
      <c r="AO65" s="280"/>
      <c r="AP65" s="281">
        <f t="shared" si="4"/>
        <v>0</v>
      </c>
      <c r="AQ65" s="279"/>
      <c r="AR65" s="282"/>
    </row>
    <row r="66" spans="1:44" ht="21" customHeight="1" thickBot="1" x14ac:dyDescent="0.9">
      <c r="A66" s="241" t="s">
        <v>46</v>
      </c>
      <c r="B66" s="242"/>
      <c r="C66" s="246"/>
      <c r="D66" s="205" t="s">
        <v>111</v>
      </c>
      <c r="E66" s="89"/>
      <c r="F66" s="90"/>
      <c r="G66" s="90"/>
      <c r="H66" s="65"/>
      <c r="I66" s="66"/>
      <c r="J66" s="67"/>
      <c r="K66" s="65"/>
      <c r="L66" s="66"/>
      <c r="M66" s="67"/>
      <c r="N66" s="68"/>
      <c r="O66" s="69"/>
      <c r="P66" s="70"/>
      <c r="Q66" s="68"/>
      <c r="R66" s="69"/>
      <c r="S66" s="70"/>
      <c r="T66" s="68"/>
      <c r="U66" s="69"/>
      <c r="V66" s="70"/>
      <c r="W66" s="68"/>
      <c r="X66" s="69"/>
      <c r="Y66" s="70"/>
      <c r="Z66" s="68"/>
      <c r="AA66" s="69"/>
      <c r="AB66" s="70"/>
      <c r="AC66" s="489"/>
      <c r="AD66" s="490"/>
      <c r="AE66" s="491"/>
      <c r="AF66" s="73">
        <f>SUM(E66,H66,K66,N66,Q66,T66,W66,Z66)</f>
        <v>0</v>
      </c>
      <c r="AG66" s="74">
        <f>SUM(F66,I66,L66,O66,R66,U66,X66,AA66)</f>
        <v>0</v>
      </c>
      <c r="AH66" s="75">
        <f>SUM(G66,J66,M66,P66,S66,V66,Y66,AB66)</f>
        <v>0</v>
      </c>
      <c r="AI66" s="43"/>
      <c r="AJ66" s="91">
        <v>4400</v>
      </c>
      <c r="AK66" s="79">
        <v>8800</v>
      </c>
      <c r="AL66" s="79">
        <v>13200</v>
      </c>
      <c r="AM66" s="79">
        <f>AJ66*AL2/100</f>
        <v>4180</v>
      </c>
      <c r="AN66" s="79">
        <f>AK66*AL2/100</f>
        <v>8360</v>
      </c>
      <c r="AO66" s="79">
        <f>AL66*AL2/100</f>
        <v>12540</v>
      </c>
      <c r="AP66" s="79">
        <f t="shared" si="4"/>
        <v>0</v>
      </c>
      <c r="AQ66" s="79">
        <f>AN66*AG66</f>
        <v>0</v>
      </c>
      <c r="AR66" s="80">
        <f>AO66*AH66</f>
        <v>0</v>
      </c>
    </row>
    <row r="67" spans="1:44" ht="28.05" customHeight="1" x14ac:dyDescent="0.85">
      <c r="A67" s="241"/>
      <c r="B67" s="242"/>
      <c r="C67" s="246"/>
      <c r="D67" s="209" t="s">
        <v>87</v>
      </c>
      <c r="E67" s="479"/>
      <c r="F67" s="480"/>
      <c r="G67" s="481"/>
      <c r="H67" s="263"/>
      <c r="I67" s="263"/>
      <c r="J67" s="263"/>
      <c r="K67" s="263"/>
      <c r="L67" s="263"/>
      <c r="M67" s="263"/>
      <c r="N67" s="263"/>
      <c r="O67" s="263"/>
      <c r="P67" s="263"/>
      <c r="Q67" s="263"/>
      <c r="R67" s="263"/>
      <c r="S67" s="263"/>
      <c r="T67" s="263"/>
      <c r="U67" s="263"/>
      <c r="V67" s="263"/>
      <c r="W67" s="263"/>
      <c r="X67" s="263"/>
      <c r="Y67" s="263"/>
      <c r="Z67" s="263"/>
      <c r="AA67" s="263"/>
      <c r="AB67" s="263"/>
      <c r="AC67" s="489"/>
      <c r="AD67" s="490"/>
      <c r="AE67" s="491"/>
      <c r="AF67" s="447">
        <f>SUM(E67:AB67)</f>
        <v>0</v>
      </c>
      <c r="AG67" s="448"/>
      <c r="AH67" s="449"/>
      <c r="AI67" s="51"/>
      <c r="AJ67" s="278">
        <v>132000</v>
      </c>
      <c r="AK67" s="279"/>
      <c r="AL67" s="280"/>
      <c r="AM67" s="281">
        <f>AJ67*AE2/100</f>
        <v>79200</v>
      </c>
      <c r="AN67" s="279"/>
      <c r="AO67" s="280"/>
      <c r="AP67" s="281">
        <f t="shared" si="4"/>
        <v>0</v>
      </c>
      <c r="AQ67" s="279"/>
      <c r="AR67" s="282"/>
    </row>
    <row r="68" spans="1:44" ht="20.350000000000001" customHeight="1" thickBot="1" x14ac:dyDescent="0.9">
      <c r="A68" s="243"/>
      <c r="B68" s="244"/>
      <c r="C68" s="247"/>
      <c r="D68" s="206" t="s">
        <v>116</v>
      </c>
      <c r="E68" s="85"/>
      <c r="F68" s="86"/>
      <c r="G68" s="86"/>
      <c r="H68" s="52"/>
      <c r="I68" s="53"/>
      <c r="J68" s="54"/>
      <c r="K68" s="55"/>
      <c r="L68" s="53"/>
      <c r="M68" s="54"/>
      <c r="N68" s="52"/>
      <c r="O68" s="53"/>
      <c r="P68" s="54"/>
      <c r="Q68" s="55"/>
      <c r="R68" s="53"/>
      <c r="S68" s="54"/>
      <c r="T68" s="52"/>
      <c r="U68" s="53"/>
      <c r="V68" s="54"/>
      <c r="W68" s="52"/>
      <c r="X68" s="53"/>
      <c r="Y68" s="54"/>
      <c r="Z68" s="52"/>
      <c r="AA68" s="53"/>
      <c r="AB68" s="54"/>
      <c r="AC68" s="492"/>
      <c r="AD68" s="493"/>
      <c r="AE68" s="494"/>
      <c r="AF68" s="57">
        <f>SUM(E68,H68,K68,N68,Q68,T68,W68,Z68)</f>
        <v>0</v>
      </c>
      <c r="AG68" s="58">
        <f>SUM(F68,I68,L68,O68,R68,U68,X68,AA68)</f>
        <v>0</v>
      </c>
      <c r="AH68" s="59">
        <f>SUM(G68,J68,M68,P68,S68,V68,Y68,AB68)</f>
        <v>0</v>
      </c>
      <c r="AI68" s="60"/>
      <c r="AJ68" s="153">
        <v>4400</v>
      </c>
      <c r="AK68" s="154">
        <v>8800</v>
      </c>
      <c r="AL68" s="154">
        <v>13200</v>
      </c>
      <c r="AM68" s="154">
        <f>AJ68*AL2/100</f>
        <v>4180</v>
      </c>
      <c r="AN68" s="154">
        <f>AK68*AL2/100</f>
        <v>8360</v>
      </c>
      <c r="AO68" s="154">
        <f>AL68*AL2/100</f>
        <v>12540</v>
      </c>
      <c r="AP68" s="154">
        <f t="shared" si="4"/>
        <v>0</v>
      </c>
      <c r="AQ68" s="154">
        <f>AN68*AG68</f>
        <v>0</v>
      </c>
      <c r="AR68" s="155">
        <f>AO68*AH68</f>
        <v>0</v>
      </c>
    </row>
    <row r="69" spans="1:44" ht="28.05" customHeight="1" thickBot="1" x14ac:dyDescent="0.95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2" t="s">
        <v>23</v>
      </c>
      <c r="AD69" s="463">
        <f>SUM(AF63,AF65,AF67)</f>
        <v>0</v>
      </c>
      <c r="AE69" s="463"/>
      <c r="AF69" s="500"/>
      <c r="AG69" s="500"/>
      <c r="AH69" s="83" t="s">
        <v>36</v>
      </c>
      <c r="AI69" s="84"/>
      <c r="AJ69" s="84"/>
      <c r="AK69" s="84"/>
      <c r="AL69" s="84"/>
      <c r="AM69" s="84"/>
      <c r="AN69" s="84"/>
      <c r="AO69" s="84"/>
      <c r="AP69" s="84"/>
      <c r="AQ69" s="84"/>
      <c r="AR69" s="84"/>
    </row>
    <row r="70" spans="1:44" ht="20.25" x14ac:dyDescent="0.85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  <c r="AQ70" s="81"/>
      <c r="AR70" s="81"/>
    </row>
    <row r="71" spans="1:44" ht="19.5" thickBot="1" x14ac:dyDescent="0.9"/>
    <row r="72" spans="1:44" ht="20.25" customHeight="1" thickBot="1" x14ac:dyDescent="0.9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501" t="s">
        <v>47</v>
      </c>
      <c r="AD72" s="502"/>
      <c r="AE72" s="502"/>
      <c r="AF72" s="502"/>
      <c r="AG72" s="502"/>
      <c r="AH72" s="503"/>
      <c r="AI72" s="81"/>
      <c r="AJ72" s="501" t="s">
        <v>48</v>
      </c>
      <c r="AK72" s="502"/>
      <c r="AL72" s="502"/>
      <c r="AM72" s="502"/>
      <c r="AN72" s="503"/>
      <c r="AO72" s="504" t="s">
        <v>49</v>
      </c>
      <c r="AP72" s="505"/>
      <c r="AQ72" s="505"/>
      <c r="AR72" s="506"/>
    </row>
    <row r="73" spans="1:44" ht="20.25" customHeight="1" x14ac:dyDescent="0.85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507">
        <f>SUM(AD25,AD43,AD51,AD59,AD69)</f>
        <v>0</v>
      </c>
      <c r="AD73" s="508"/>
      <c r="AE73" s="508"/>
      <c r="AF73" s="508"/>
      <c r="AG73" s="508"/>
      <c r="AH73" s="509"/>
      <c r="AI73" s="81"/>
      <c r="AJ73" s="510">
        <f>SUM(AP15,AP17,AP19,AP21,AP23,AP35,AP37,AP39,AP41,AP47,AP49,AP55,AP57,AP63,AP65,AP67)</f>
        <v>0</v>
      </c>
      <c r="AK73" s="511"/>
      <c r="AL73" s="511"/>
      <c r="AM73" s="511"/>
      <c r="AN73" s="512"/>
      <c r="AO73" s="516">
        <f>SUM(AP16:AR16,AP18:AR18,AP20:AR20,AP22:AR22,AP24:AR24,AP36:AR36,AP38:AR38,AP40:AR40,AP42:AR42,AP48:AR48,AP50:AR50,AP56:AR56,AP58:AR58,AP64:AR64,AP66:AR66,AP68:AR68)</f>
        <v>0</v>
      </c>
      <c r="AP73" s="517"/>
      <c r="AQ73" s="517"/>
      <c r="AR73" s="518"/>
    </row>
    <row r="74" spans="1:44" ht="20.65" customHeight="1" thickBot="1" x14ac:dyDescent="0.9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522">
        <f>SUM(AF16,AF18,AF20,AF22,AF24,AF36,AF38,AF40,AF42,AF48,AF50,AF56,AF58,AF64,AF66,AF68)</f>
        <v>0</v>
      </c>
      <c r="AD74" s="523"/>
      <c r="AE74" s="523">
        <f>SUM(AG16,AG18,AG20,AG22,AG24,AG36,AG38,AG40,AG42,AG48,AG50,AG56,AG58,AG64,AG66,AG68)</f>
        <v>0</v>
      </c>
      <c r="AF74" s="523"/>
      <c r="AG74" s="523">
        <f>SUM(AH16,AH18,AH20,AH22,AH24,AH36,AH38,AH40,AH42,AH48,AH50,AH56,AH58,AH64,AH66,AH68)</f>
        <v>0</v>
      </c>
      <c r="AH74" s="524"/>
      <c r="AI74" s="81"/>
      <c r="AJ74" s="513"/>
      <c r="AK74" s="514"/>
      <c r="AL74" s="514"/>
      <c r="AM74" s="514"/>
      <c r="AN74" s="515"/>
      <c r="AO74" s="519"/>
      <c r="AP74" s="520"/>
      <c r="AQ74" s="520"/>
      <c r="AR74" s="521"/>
    </row>
  </sheetData>
  <mergeCells count="356">
    <mergeCell ref="AJ59:AR59"/>
    <mergeCell ref="A55:B55"/>
    <mergeCell ref="C55:C58"/>
    <mergeCell ref="E55:G55"/>
    <mergeCell ref="H55:J55"/>
    <mergeCell ref="K55:M55"/>
    <mergeCell ref="N55:P55"/>
    <mergeCell ref="Q55:S55"/>
    <mergeCell ref="T55:V55"/>
    <mergeCell ref="W55:Y55"/>
    <mergeCell ref="A56:B56"/>
    <mergeCell ref="A57:B57"/>
    <mergeCell ref="E57:G57"/>
    <mergeCell ref="H57:J57"/>
    <mergeCell ref="K57:M57"/>
    <mergeCell ref="N57:P57"/>
    <mergeCell ref="Q57:S57"/>
    <mergeCell ref="T57:V57"/>
    <mergeCell ref="W57:Y57"/>
    <mergeCell ref="A58:B58"/>
    <mergeCell ref="E53:G53"/>
    <mergeCell ref="H53:J53"/>
    <mergeCell ref="K53:M53"/>
    <mergeCell ref="N53:P53"/>
    <mergeCell ref="Q53:S53"/>
    <mergeCell ref="T53:V53"/>
    <mergeCell ref="W53:Y53"/>
    <mergeCell ref="Z53:AB53"/>
    <mergeCell ref="AC53:AE53"/>
    <mergeCell ref="AJ72:AN72"/>
    <mergeCell ref="AO72:AR72"/>
    <mergeCell ref="AC73:AH73"/>
    <mergeCell ref="AJ73:AN74"/>
    <mergeCell ref="AO73:AR74"/>
    <mergeCell ref="AC74:AD74"/>
    <mergeCell ref="AE74:AF74"/>
    <mergeCell ref="W65:Y65"/>
    <mergeCell ref="Z65:AB65"/>
    <mergeCell ref="AG74:AH74"/>
    <mergeCell ref="AM65:AO65"/>
    <mergeCell ref="AP65:AR65"/>
    <mergeCell ref="AJ67:AL67"/>
    <mergeCell ref="AM67:AO67"/>
    <mergeCell ref="AP67:AR67"/>
    <mergeCell ref="AJ65:AL65"/>
    <mergeCell ref="N39:P39"/>
    <mergeCell ref="Q39:S39"/>
    <mergeCell ref="T39:V39"/>
    <mergeCell ref="W39:Y39"/>
    <mergeCell ref="Z39:AB39"/>
    <mergeCell ref="AD69:AG69"/>
    <mergeCell ref="AC72:AH72"/>
    <mergeCell ref="AF53:AH53"/>
    <mergeCell ref="AC54:AE58"/>
    <mergeCell ref="Z55:AB55"/>
    <mergeCell ref="AF55:AH55"/>
    <mergeCell ref="Z57:AB57"/>
    <mergeCell ref="AF57:AH57"/>
    <mergeCell ref="AD59:AG59"/>
    <mergeCell ref="Z67:AB67"/>
    <mergeCell ref="AF67:AH67"/>
    <mergeCell ref="AC39:AE39"/>
    <mergeCell ref="AF39:AH39"/>
    <mergeCell ref="AD51:AG51"/>
    <mergeCell ref="AF65:AH65"/>
    <mergeCell ref="W49:Y49"/>
    <mergeCell ref="W67:Y67"/>
    <mergeCell ref="AJ39:AL39"/>
    <mergeCell ref="AM39:AO39"/>
    <mergeCell ref="AP39:AR39"/>
    <mergeCell ref="AJ53:AL54"/>
    <mergeCell ref="AM53:AO54"/>
    <mergeCell ref="AP53:AR54"/>
    <mergeCell ref="AJ55:AL55"/>
    <mergeCell ref="AM55:AO55"/>
    <mergeCell ref="AP55:AR55"/>
    <mergeCell ref="AJ43:AR43"/>
    <mergeCell ref="AJ57:AL57"/>
    <mergeCell ref="AM57:AO57"/>
    <mergeCell ref="AP57:AR57"/>
    <mergeCell ref="AP61:AR62"/>
    <mergeCell ref="A63:B63"/>
    <mergeCell ref="E63:G63"/>
    <mergeCell ref="H63:J63"/>
    <mergeCell ref="K63:M63"/>
    <mergeCell ref="N63:P63"/>
    <mergeCell ref="Q63:S63"/>
    <mergeCell ref="W61:Y61"/>
    <mergeCell ref="Z61:AB61"/>
    <mergeCell ref="AC61:AE61"/>
    <mergeCell ref="AF61:AH61"/>
    <mergeCell ref="AJ61:AL62"/>
    <mergeCell ref="AM61:AO62"/>
    <mergeCell ref="AP63:AR63"/>
    <mergeCell ref="W63:Y63"/>
    <mergeCell ref="Z63:AB63"/>
    <mergeCell ref="AF63:AH63"/>
    <mergeCell ref="AJ63:AL63"/>
    <mergeCell ref="AM63:AO63"/>
    <mergeCell ref="A61:B62"/>
    <mergeCell ref="C61:C62"/>
    <mergeCell ref="D61:D62"/>
    <mergeCell ref="E61:G61"/>
    <mergeCell ref="H61:J61"/>
    <mergeCell ref="K61:M61"/>
    <mergeCell ref="N61:P61"/>
    <mergeCell ref="Q61:S61"/>
    <mergeCell ref="T61:V61"/>
    <mergeCell ref="AC62:AE68"/>
    <mergeCell ref="A65:B65"/>
    <mergeCell ref="E65:G65"/>
    <mergeCell ref="H65:J65"/>
    <mergeCell ref="K65:M65"/>
    <mergeCell ref="N65:P65"/>
    <mergeCell ref="Q65:S65"/>
    <mergeCell ref="T65:V65"/>
    <mergeCell ref="A66:B68"/>
    <mergeCell ref="E67:G67"/>
    <mergeCell ref="H67:J67"/>
    <mergeCell ref="K67:M67"/>
    <mergeCell ref="N67:P67"/>
    <mergeCell ref="Q67:S67"/>
    <mergeCell ref="T67:V67"/>
    <mergeCell ref="A64:B64"/>
    <mergeCell ref="T63:V63"/>
    <mergeCell ref="A47:B47"/>
    <mergeCell ref="C47:C50"/>
    <mergeCell ref="E47:G47"/>
    <mergeCell ref="H47:J47"/>
    <mergeCell ref="K47:M47"/>
    <mergeCell ref="A48:B48"/>
    <mergeCell ref="A49:B49"/>
    <mergeCell ref="E49:G49"/>
    <mergeCell ref="A50:B50"/>
    <mergeCell ref="H49:J49"/>
    <mergeCell ref="K49:M49"/>
    <mergeCell ref="A53:B54"/>
    <mergeCell ref="C53:C54"/>
    <mergeCell ref="D53:D54"/>
    <mergeCell ref="AJ45:AL46"/>
    <mergeCell ref="AM45:AO46"/>
    <mergeCell ref="AP45:AR46"/>
    <mergeCell ref="AC46:AE50"/>
    <mergeCell ref="AJ47:AL47"/>
    <mergeCell ref="AM47:AO47"/>
    <mergeCell ref="AP47:AR47"/>
    <mergeCell ref="N47:P47"/>
    <mergeCell ref="Q47:S47"/>
    <mergeCell ref="T47:V47"/>
    <mergeCell ref="W47:Y47"/>
    <mergeCell ref="Z47:AB47"/>
    <mergeCell ref="AF47:AH47"/>
    <mergeCell ref="Z49:AB49"/>
    <mergeCell ref="AF49:AH49"/>
    <mergeCell ref="AJ49:AL49"/>
    <mergeCell ref="AM49:AO49"/>
    <mergeCell ref="AP49:AR49"/>
    <mergeCell ref="N49:P49"/>
    <mergeCell ref="Q49:S49"/>
    <mergeCell ref="T49:V49"/>
    <mergeCell ref="AM35:AO35"/>
    <mergeCell ref="K45:M45"/>
    <mergeCell ref="N45:P45"/>
    <mergeCell ref="Q45:S45"/>
    <mergeCell ref="T45:V45"/>
    <mergeCell ref="W45:Y45"/>
    <mergeCell ref="Z45:AB45"/>
    <mergeCell ref="AM37:AO37"/>
    <mergeCell ref="AP37:AR37"/>
    <mergeCell ref="AD43:AG43"/>
    <mergeCell ref="A44:AR44"/>
    <mergeCell ref="A45:B46"/>
    <mergeCell ref="C45:C46"/>
    <mergeCell ref="D45:D46"/>
    <mergeCell ref="E45:G45"/>
    <mergeCell ref="H45:J45"/>
    <mergeCell ref="T37:V37"/>
    <mergeCell ref="W37:Y37"/>
    <mergeCell ref="Z37:AB37"/>
    <mergeCell ref="AC37:AE37"/>
    <mergeCell ref="AF37:AH37"/>
    <mergeCell ref="AJ37:AL37"/>
    <mergeCell ref="AC45:AE45"/>
    <mergeCell ref="AF45:AH45"/>
    <mergeCell ref="K17:M17"/>
    <mergeCell ref="N17:P17"/>
    <mergeCell ref="Q17:S17"/>
    <mergeCell ref="T17:V17"/>
    <mergeCell ref="W17:Y17"/>
    <mergeCell ref="Q19:S19"/>
    <mergeCell ref="T19:V19"/>
    <mergeCell ref="W19:Y19"/>
    <mergeCell ref="AP35:AR35"/>
    <mergeCell ref="Z35:AB35"/>
    <mergeCell ref="AC35:AE35"/>
    <mergeCell ref="AF35:AH35"/>
    <mergeCell ref="K23:M23"/>
    <mergeCell ref="N23:P23"/>
    <mergeCell ref="Q23:S23"/>
    <mergeCell ref="T23:V23"/>
    <mergeCell ref="W23:Y23"/>
    <mergeCell ref="AJ33:AL34"/>
    <mergeCell ref="Q33:S33"/>
    <mergeCell ref="T33:V33"/>
    <mergeCell ref="W33:Y33"/>
    <mergeCell ref="Z33:AB33"/>
    <mergeCell ref="AC33:AE33"/>
    <mergeCell ref="AF33:AH33"/>
    <mergeCell ref="A20:B20"/>
    <mergeCell ref="A21:B21"/>
    <mergeCell ref="E21:G21"/>
    <mergeCell ref="H21:J21"/>
    <mergeCell ref="K21:M21"/>
    <mergeCell ref="K33:M33"/>
    <mergeCell ref="N33:P33"/>
    <mergeCell ref="T21:V21"/>
    <mergeCell ref="A22:B24"/>
    <mergeCell ref="A33:B34"/>
    <mergeCell ref="C33:C34"/>
    <mergeCell ref="D33:D34"/>
    <mergeCell ref="E23:G23"/>
    <mergeCell ref="H23:J23"/>
    <mergeCell ref="E33:G33"/>
    <mergeCell ref="H33:J33"/>
    <mergeCell ref="A17:B17"/>
    <mergeCell ref="E17:G17"/>
    <mergeCell ref="AP21:AR21"/>
    <mergeCell ref="AD25:AG25"/>
    <mergeCell ref="AF21:AH21"/>
    <mergeCell ref="AJ21:AL21"/>
    <mergeCell ref="AM21:AO21"/>
    <mergeCell ref="N15:P15"/>
    <mergeCell ref="Q15:S15"/>
    <mergeCell ref="T15:V15"/>
    <mergeCell ref="W15:Y15"/>
    <mergeCell ref="Z15:AB15"/>
    <mergeCell ref="AF15:AH15"/>
    <mergeCell ref="Z17:AB17"/>
    <mergeCell ref="AF17:AH17"/>
    <mergeCell ref="AM19:AO19"/>
    <mergeCell ref="N21:P21"/>
    <mergeCell ref="Q21:S21"/>
    <mergeCell ref="N19:P19"/>
    <mergeCell ref="A19:B19"/>
    <mergeCell ref="E19:G19"/>
    <mergeCell ref="H19:J19"/>
    <mergeCell ref="K19:M19"/>
    <mergeCell ref="H17:J17"/>
    <mergeCell ref="AL8:AL9"/>
    <mergeCell ref="AM8:AR9"/>
    <mergeCell ref="Z19:AB19"/>
    <mergeCell ref="AF19:AH19"/>
    <mergeCell ref="Z21:AB21"/>
    <mergeCell ref="AJ25:AQ25"/>
    <mergeCell ref="A6:L6"/>
    <mergeCell ref="M6:W6"/>
    <mergeCell ref="X6:AH6"/>
    <mergeCell ref="AM6:AR6"/>
    <mergeCell ref="A7:L7"/>
    <mergeCell ref="M7:W7"/>
    <mergeCell ref="X7:AH7"/>
    <mergeCell ref="AM7:AR7"/>
    <mergeCell ref="N13:P13"/>
    <mergeCell ref="Q13:S13"/>
    <mergeCell ref="T13:V13"/>
    <mergeCell ref="W13:Y13"/>
    <mergeCell ref="Z13:AB13"/>
    <mergeCell ref="AC13:AE13"/>
    <mergeCell ref="A13:B14"/>
    <mergeCell ref="C13:C14"/>
    <mergeCell ref="D13:D14"/>
    <mergeCell ref="A16:B16"/>
    <mergeCell ref="AN2:AR2"/>
    <mergeCell ref="A4:L4"/>
    <mergeCell ref="M4:AH4"/>
    <mergeCell ref="AL4:AR5"/>
    <mergeCell ref="A5:L5"/>
    <mergeCell ref="M5:AH5"/>
    <mergeCell ref="A1:J2"/>
    <mergeCell ref="K1:S1"/>
    <mergeCell ref="T1:Y1"/>
    <mergeCell ref="Z1:AM1"/>
    <mergeCell ref="AN1:AR1"/>
    <mergeCell ref="K2:S2"/>
    <mergeCell ref="T2:Y2"/>
    <mergeCell ref="Z2:AD2"/>
    <mergeCell ref="AE2:AF2"/>
    <mergeCell ref="AH2:AK2"/>
    <mergeCell ref="AN3:AR3"/>
    <mergeCell ref="C63:C68"/>
    <mergeCell ref="Z23:AB23"/>
    <mergeCell ref="AF23:AH23"/>
    <mergeCell ref="AJ23:AL23"/>
    <mergeCell ref="AM23:AO23"/>
    <mergeCell ref="AP23:AR23"/>
    <mergeCell ref="AC14:AE24"/>
    <mergeCell ref="C15:C24"/>
    <mergeCell ref="AJ19:AL19"/>
    <mergeCell ref="AJ17:AL17"/>
    <mergeCell ref="AM17:AO17"/>
    <mergeCell ref="AP17:AR17"/>
    <mergeCell ref="AP19:AR19"/>
    <mergeCell ref="AF41:AH41"/>
    <mergeCell ref="AJ41:AL41"/>
    <mergeCell ref="AM41:AO41"/>
    <mergeCell ref="AP41:AR41"/>
    <mergeCell ref="Z41:AB41"/>
    <mergeCell ref="AC41:AE41"/>
    <mergeCell ref="AM33:AO34"/>
    <mergeCell ref="AP33:AR34"/>
    <mergeCell ref="AJ35:AL35"/>
    <mergeCell ref="AI13:AI25"/>
    <mergeCell ref="W21:Y21"/>
    <mergeCell ref="AM10:AR10"/>
    <mergeCell ref="A12:AH12"/>
    <mergeCell ref="AJ12:AR12"/>
    <mergeCell ref="AP13:AR14"/>
    <mergeCell ref="AJ15:AL15"/>
    <mergeCell ref="AM15:AO15"/>
    <mergeCell ref="AP15:AR15"/>
    <mergeCell ref="AF13:AH13"/>
    <mergeCell ref="AJ13:AL14"/>
    <mergeCell ref="AM13:AO14"/>
    <mergeCell ref="E13:G13"/>
    <mergeCell ref="H13:J13"/>
    <mergeCell ref="K13:M13"/>
    <mergeCell ref="A15:B15"/>
    <mergeCell ref="E15:G15"/>
    <mergeCell ref="H15:J15"/>
    <mergeCell ref="K15:M15"/>
    <mergeCell ref="A10:AH10"/>
    <mergeCell ref="A11:AH11"/>
    <mergeCell ref="A38:B42"/>
    <mergeCell ref="C35:C42"/>
    <mergeCell ref="E34:G42"/>
    <mergeCell ref="H41:J41"/>
    <mergeCell ref="K41:M41"/>
    <mergeCell ref="N41:P41"/>
    <mergeCell ref="Q41:S41"/>
    <mergeCell ref="T41:V41"/>
    <mergeCell ref="W41:Y41"/>
    <mergeCell ref="A35:B35"/>
    <mergeCell ref="H35:J35"/>
    <mergeCell ref="K35:M35"/>
    <mergeCell ref="N35:P35"/>
    <mergeCell ref="A37:B37"/>
    <mergeCell ref="H37:J37"/>
    <mergeCell ref="K37:M37"/>
    <mergeCell ref="N37:P37"/>
    <mergeCell ref="Q37:S37"/>
    <mergeCell ref="Q35:S35"/>
    <mergeCell ref="T35:V35"/>
    <mergeCell ref="W35:Y35"/>
    <mergeCell ref="A36:B36"/>
    <mergeCell ref="H39:J39"/>
    <mergeCell ref="K39:M39"/>
  </mergeCells>
  <phoneticPr fontId="2"/>
  <hyperlinks>
    <hyperlink ref="AM10" r:id="rId1" xr:uid="{2B084592-A464-4313-A24B-E971E9F04537}"/>
  </hyperlinks>
  <printOptions horizontalCentered="1" verticalCentered="1"/>
  <pageMargins left="0" right="8.0128205128205121E-3" top="0.74803149606299213" bottom="0.74803149606299213" header="0.31496062992125984" footer="0.31496062992125984"/>
  <pageSetup paperSize="9" scale="70" fitToHeight="0" orientation="landscape" horizontalDpi="4294967292" verticalDpi="4294967292" r:id="rId2"/>
  <headerFooter>
    <oddHeader xml:space="preserve">&amp;C
</oddHeader>
    <oddFooter xml:space="preserve">&amp;Cpremio gordo
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F5BEF-0CDB-41C1-8F94-12A844D43A88}">
  <sheetPr>
    <pageSetUpPr fitToPage="1"/>
  </sheetPr>
  <dimension ref="A1:AR72"/>
  <sheetViews>
    <sheetView view="pageLayout" topLeftCell="A55" zoomScale="63" zoomScaleNormal="125" zoomScalePageLayoutView="63" workbookViewId="0">
      <selection activeCell="AJ66" sqref="AJ66:AL66"/>
    </sheetView>
  </sheetViews>
  <sheetFormatPr defaultColWidth="11.38671875" defaultRowHeight="19.149999999999999" x14ac:dyDescent="0.85"/>
  <cols>
    <col min="1" max="2" width="5.77734375" style="11" customWidth="1"/>
    <col min="3" max="3" width="10.33203125" style="11" customWidth="1"/>
    <col min="4" max="4" width="5.33203125" style="11" customWidth="1"/>
    <col min="5" max="36" width="3.21875" style="11" customWidth="1"/>
    <col min="37" max="37" width="3.71875" style="11" customWidth="1"/>
    <col min="38" max="38" width="5.38671875" style="11" customWidth="1"/>
    <col min="39" max="39" width="4.1640625" style="11" customWidth="1"/>
    <col min="40" max="40" width="3.71875" style="11" customWidth="1"/>
    <col min="41" max="41" width="3.83203125" style="11" customWidth="1"/>
    <col min="42" max="42" width="3.77734375" style="11" customWidth="1"/>
    <col min="43" max="43" width="3.71875" style="11" customWidth="1"/>
    <col min="44" max="44" width="3.83203125" style="11" customWidth="1"/>
    <col min="45" max="16384" width="11.38671875" style="11"/>
  </cols>
  <sheetData>
    <row r="1" spans="1:44" ht="21.85" customHeight="1" x14ac:dyDescent="0.85">
      <c r="A1" s="358" t="s">
        <v>100</v>
      </c>
      <c r="B1" s="358"/>
      <c r="C1" s="358"/>
      <c r="D1" s="358"/>
      <c r="E1" s="358"/>
      <c r="F1" s="358"/>
      <c r="G1" s="358"/>
      <c r="H1" s="358"/>
      <c r="I1" s="358"/>
      <c r="J1" s="358"/>
      <c r="K1" s="359" t="s">
        <v>0</v>
      </c>
      <c r="L1" s="360"/>
      <c r="M1" s="360"/>
      <c r="N1" s="360"/>
      <c r="O1" s="360"/>
      <c r="P1" s="360"/>
      <c r="Q1" s="360"/>
      <c r="R1" s="360"/>
      <c r="S1" s="361"/>
      <c r="T1" s="362" t="s">
        <v>1</v>
      </c>
      <c r="U1" s="360"/>
      <c r="V1" s="360"/>
      <c r="W1" s="360"/>
      <c r="X1" s="360"/>
      <c r="Y1" s="361"/>
      <c r="Z1" s="548" t="s">
        <v>2</v>
      </c>
      <c r="AA1" s="549"/>
      <c r="AB1" s="549"/>
      <c r="AC1" s="549"/>
      <c r="AD1" s="549"/>
      <c r="AE1" s="549"/>
      <c r="AF1" s="549"/>
      <c r="AG1" s="549"/>
      <c r="AH1" s="549"/>
      <c r="AI1" s="549"/>
      <c r="AJ1" s="549"/>
      <c r="AK1" s="549"/>
      <c r="AL1" s="549"/>
      <c r="AM1" s="550"/>
      <c r="AN1" s="366" t="s">
        <v>50</v>
      </c>
      <c r="AO1" s="367"/>
      <c r="AP1" s="367"/>
      <c r="AQ1" s="367"/>
      <c r="AR1" s="368"/>
    </row>
    <row r="2" spans="1:44" ht="31.05" customHeight="1" thickBot="1" x14ac:dyDescent="0.9">
      <c r="A2" s="358"/>
      <c r="B2" s="358"/>
      <c r="C2" s="358"/>
      <c r="D2" s="358"/>
      <c r="E2" s="358"/>
      <c r="F2" s="358"/>
      <c r="G2" s="358"/>
      <c r="H2" s="358"/>
      <c r="I2" s="358"/>
      <c r="J2" s="358"/>
      <c r="K2" s="369">
        <v>2026</v>
      </c>
      <c r="L2" s="370"/>
      <c r="M2" s="370"/>
      <c r="N2" s="370"/>
      <c r="O2" s="370"/>
      <c r="P2" s="370"/>
      <c r="Q2" s="370"/>
      <c r="R2" s="370"/>
      <c r="S2" s="371"/>
      <c r="T2" s="372" t="s">
        <v>101</v>
      </c>
      <c r="U2" s="373"/>
      <c r="V2" s="373"/>
      <c r="W2" s="373"/>
      <c r="X2" s="373"/>
      <c r="Y2" s="374"/>
      <c r="Z2" s="375" t="s">
        <v>51</v>
      </c>
      <c r="AA2" s="376"/>
      <c r="AB2" s="376"/>
      <c r="AC2" s="376"/>
      <c r="AD2" s="376"/>
      <c r="AE2" s="551">
        <v>60</v>
      </c>
      <c r="AF2" s="551"/>
      <c r="AG2" s="92" t="s">
        <v>52</v>
      </c>
      <c r="AH2" s="376" t="s">
        <v>6</v>
      </c>
      <c r="AI2" s="376"/>
      <c r="AJ2" s="376"/>
      <c r="AK2" s="376"/>
      <c r="AL2" s="3">
        <v>95</v>
      </c>
      <c r="AM2" s="2" t="s">
        <v>52</v>
      </c>
      <c r="AN2" s="342" t="s">
        <v>102</v>
      </c>
      <c r="AO2" s="343"/>
      <c r="AP2" s="343"/>
      <c r="AQ2" s="343"/>
      <c r="AR2" s="344"/>
    </row>
    <row r="3" spans="1:44" ht="9" customHeight="1" x14ac:dyDescent="0.85"/>
    <row r="4" spans="1:44" ht="19.5" thickBot="1" x14ac:dyDescent="0.9">
      <c r="A4" s="269" t="s">
        <v>18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69"/>
      <c r="AB4" s="269"/>
      <c r="AC4" s="269"/>
      <c r="AD4" s="269"/>
      <c r="AE4" s="269"/>
      <c r="AF4" s="269"/>
      <c r="AG4" s="269"/>
      <c r="AH4" s="269"/>
    </row>
    <row r="5" spans="1:44" ht="20" customHeight="1" x14ac:dyDescent="0.85">
      <c r="A5" s="408" t="s">
        <v>20</v>
      </c>
      <c r="B5" s="409"/>
      <c r="C5" s="412" t="s">
        <v>21</v>
      </c>
      <c r="D5" s="409" t="s">
        <v>22</v>
      </c>
      <c r="E5" s="290">
        <v>22</v>
      </c>
      <c r="F5" s="290"/>
      <c r="G5" s="291"/>
      <c r="H5" s="292">
        <v>22.5</v>
      </c>
      <c r="I5" s="290"/>
      <c r="J5" s="291"/>
      <c r="K5" s="292">
        <v>23</v>
      </c>
      <c r="L5" s="290"/>
      <c r="M5" s="291"/>
      <c r="N5" s="292">
        <v>23.5</v>
      </c>
      <c r="O5" s="290"/>
      <c r="P5" s="291"/>
      <c r="Q5" s="292">
        <v>24</v>
      </c>
      <c r="R5" s="290"/>
      <c r="S5" s="291"/>
      <c r="T5" s="292">
        <v>24.5</v>
      </c>
      <c r="U5" s="290"/>
      <c r="V5" s="291"/>
      <c r="W5" s="534"/>
      <c r="X5" s="535"/>
      <c r="Y5" s="535"/>
      <c r="Z5" s="535"/>
      <c r="AA5" s="535"/>
      <c r="AB5" s="535"/>
      <c r="AC5" s="535"/>
      <c r="AD5" s="535"/>
      <c r="AE5" s="536"/>
      <c r="AF5" s="283" t="s">
        <v>23</v>
      </c>
      <c r="AG5" s="284"/>
      <c r="AH5" s="285"/>
      <c r="AI5" s="341"/>
      <c r="AJ5" s="286" t="s">
        <v>24</v>
      </c>
      <c r="AK5" s="273"/>
      <c r="AL5" s="287"/>
      <c r="AM5" s="272" t="s">
        <v>25</v>
      </c>
      <c r="AN5" s="273"/>
      <c r="AO5" s="287"/>
      <c r="AP5" s="272" t="s">
        <v>26</v>
      </c>
      <c r="AQ5" s="273"/>
      <c r="AR5" s="274"/>
    </row>
    <row r="6" spans="1:44" ht="20" customHeight="1" thickBot="1" x14ac:dyDescent="0.9">
      <c r="A6" s="410"/>
      <c r="B6" s="411"/>
      <c r="C6" s="413"/>
      <c r="D6" s="411"/>
      <c r="E6" s="12" t="s">
        <v>27</v>
      </c>
      <c r="F6" s="13" t="s">
        <v>28</v>
      </c>
      <c r="G6" s="14" t="s">
        <v>29</v>
      </c>
      <c r="H6" s="12" t="s">
        <v>27</v>
      </c>
      <c r="I6" s="13" t="s">
        <v>28</v>
      </c>
      <c r="J6" s="14" t="s">
        <v>29</v>
      </c>
      <c r="K6" s="12" t="s">
        <v>27</v>
      </c>
      <c r="L6" s="13" t="s">
        <v>28</v>
      </c>
      <c r="M6" s="14" t="s">
        <v>29</v>
      </c>
      <c r="N6" s="12" t="s">
        <v>27</v>
      </c>
      <c r="O6" s="13" t="s">
        <v>28</v>
      </c>
      <c r="P6" s="14" t="s">
        <v>29</v>
      </c>
      <c r="Q6" s="12" t="s">
        <v>27</v>
      </c>
      <c r="R6" s="13" t="s">
        <v>28</v>
      </c>
      <c r="S6" s="14" t="s">
        <v>29</v>
      </c>
      <c r="T6" s="12" t="s">
        <v>27</v>
      </c>
      <c r="U6" s="13" t="s">
        <v>28</v>
      </c>
      <c r="V6" s="14" t="s">
        <v>29</v>
      </c>
      <c r="W6" s="537"/>
      <c r="X6" s="538"/>
      <c r="Y6" s="538"/>
      <c r="Z6" s="538"/>
      <c r="AA6" s="538"/>
      <c r="AB6" s="538"/>
      <c r="AC6" s="538"/>
      <c r="AD6" s="538"/>
      <c r="AE6" s="539"/>
      <c r="AF6" s="15" t="s">
        <v>27</v>
      </c>
      <c r="AG6" s="13" t="s">
        <v>28</v>
      </c>
      <c r="AH6" s="16" t="s">
        <v>29</v>
      </c>
      <c r="AI6" s="341"/>
      <c r="AJ6" s="288"/>
      <c r="AK6" s="276"/>
      <c r="AL6" s="289"/>
      <c r="AM6" s="275"/>
      <c r="AN6" s="276"/>
      <c r="AO6" s="289"/>
      <c r="AP6" s="275"/>
      <c r="AQ6" s="276"/>
      <c r="AR6" s="277"/>
    </row>
    <row r="7" spans="1:44" ht="28.05" customHeight="1" thickTop="1" x14ac:dyDescent="1.05">
      <c r="A7" s="293"/>
      <c r="B7" s="294"/>
      <c r="C7" s="245" t="s">
        <v>125</v>
      </c>
      <c r="D7" s="192" t="s">
        <v>30</v>
      </c>
      <c r="E7" s="297"/>
      <c r="F7" s="547"/>
      <c r="G7" s="547"/>
      <c r="H7" s="547"/>
      <c r="I7" s="547"/>
      <c r="J7" s="547"/>
      <c r="K7" s="547"/>
      <c r="L7" s="547"/>
      <c r="M7" s="547"/>
      <c r="N7" s="547"/>
      <c r="O7" s="547"/>
      <c r="P7" s="547"/>
      <c r="Q7" s="547"/>
      <c r="R7" s="547"/>
      <c r="S7" s="547"/>
      <c r="T7" s="547"/>
      <c r="U7" s="547"/>
      <c r="V7" s="547"/>
      <c r="W7" s="537"/>
      <c r="X7" s="538"/>
      <c r="Y7" s="538"/>
      <c r="Z7" s="538"/>
      <c r="AA7" s="538"/>
      <c r="AB7" s="538"/>
      <c r="AC7" s="538"/>
      <c r="AD7" s="538"/>
      <c r="AE7" s="539"/>
      <c r="AF7" s="330">
        <f>SUM(E7,H7,K7,N7,Q7,T7)</f>
        <v>0</v>
      </c>
      <c r="AG7" s="331"/>
      <c r="AH7" s="332"/>
      <c r="AI7" s="341"/>
      <c r="AJ7" s="525">
        <v>138600</v>
      </c>
      <c r="AK7" s="526"/>
      <c r="AL7" s="527"/>
      <c r="AM7" s="528">
        <f>AJ7*AE2/100</f>
        <v>83160</v>
      </c>
      <c r="AN7" s="526"/>
      <c r="AO7" s="527"/>
      <c r="AP7" s="528">
        <f>AM7*AF7</f>
        <v>0</v>
      </c>
      <c r="AQ7" s="526"/>
      <c r="AR7" s="529"/>
    </row>
    <row r="8" spans="1:44" ht="20.350000000000001" customHeight="1" thickBot="1" x14ac:dyDescent="0.95">
      <c r="A8" s="416" t="s">
        <v>53</v>
      </c>
      <c r="B8" s="417"/>
      <c r="C8" s="246"/>
      <c r="D8" s="193" t="s">
        <v>106</v>
      </c>
      <c r="E8" s="17"/>
      <c r="F8" s="18"/>
      <c r="G8" s="19"/>
      <c r="H8" s="20"/>
      <c r="I8" s="18"/>
      <c r="J8" s="19"/>
      <c r="K8" s="20"/>
      <c r="L8" s="18"/>
      <c r="M8" s="19"/>
      <c r="N8" s="20"/>
      <c r="O8" s="18"/>
      <c r="P8" s="19"/>
      <c r="Q8" s="20"/>
      <c r="R8" s="18"/>
      <c r="S8" s="19"/>
      <c r="T8" s="20"/>
      <c r="U8" s="18"/>
      <c r="V8" s="19"/>
      <c r="W8" s="537"/>
      <c r="X8" s="538"/>
      <c r="Y8" s="538"/>
      <c r="Z8" s="538"/>
      <c r="AA8" s="538"/>
      <c r="AB8" s="538"/>
      <c r="AC8" s="538"/>
      <c r="AD8" s="538"/>
      <c r="AE8" s="539"/>
      <c r="AF8" s="57">
        <f>SUM(E8,H8,K8,N8,Q8,T8)</f>
        <v>0</v>
      </c>
      <c r="AG8" s="58">
        <f>SUM(F8,I8,L8,O8,R8,U8)</f>
        <v>0</v>
      </c>
      <c r="AH8" s="59">
        <f>SUM(G8,J8,M8,P8,S8,V8)</f>
        <v>0</v>
      </c>
      <c r="AI8" s="341"/>
      <c r="AJ8" s="87">
        <v>4400</v>
      </c>
      <c r="AK8" s="61">
        <v>8800</v>
      </c>
      <c r="AL8" s="61">
        <v>13200</v>
      </c>
      <c r="AM8" s="61">
        <f>AJ8*AL2/100</f>
        <v>4180</v>
      </c>
      <c r="AN8" s="61">
        <f>AK8*AL2/100</f>
        <v>8360</v>
      </c>
      <c r="AO8" s="61">
        <f>AL8*AL2/100</f>
        <v>12540</v>
      </c>
      <c r="AP8" s="61">
        <f t="shared" ref="AP8:AP14" si="0">AM8*AF8</f>
        <v>0</v>
      </c>
      <c r="AQ8" s="61">
        <f>AN8*AG8</f>
        <v>0</v>
      </c>
      <c r="AR8" s="62">
        <f>AO8*AH8</f>
        <v>0</v>
      </c>
    </row>
    <row r="9" spans="1:44" ht="28.05" customHeight="1" thickTop="1" x14ac:dyDescent="1.05">
      <c r="A9" s="552" t="s">
        <v>54</v>
      </c>
      <c r="B9" s="553"/>
      <c r="C9" s="246"/>
      <c r="D9" s="199" t="s">
        <v>33</v>
      </c>
      <c r="E9" s="421"/>
      <c r="F9" s="421"/>
      <c r="G9" s="421"/>
      <c r="H9" s="435"/>
      <c r="I9" s="435"/>
      <c r="J9" s="435"/>
      <c r="K9" s="435"/>
      <c r="L9" s="435"/>
      <c r="M9" s="435"/>
      <c r="N9" s="426"/>
      <c r="O9" s="427"/>
      <c r="P9" s="428"/>
      <c r="Q9" s="426"/>
      <c r="R9" s="427"/>
      <c r="S9" s="428"/>
      <c r="T9" s="426"/>
      <c r="U9" s="427"/>
      <c r="V9" s="428"/>
      <c r="W9" s="537"/>
      <c r="X9" s="538"/>
      <c r="Y9" s="538"/>
      <c r="Z9" s="538"/>
      <c r="AA9" s="538"/>
      <c r="AB9" s="538"/>
      <c r="AC9" s="538"/>
      <c r="AD9" s="538"/>
      <c r="AE9" s="539"/>
      <c r="AF9" s="330">
        <f t="shared" ref="AF9:AF14" si="1">SUM(E9,H9,K9,N9,Q9,T9)</f>
        <v>0</v>
      </c>
      <c r="AG9" s="331"/>
      <c r="AH9" s="332"/>
      <c r="AI9" s="341"/>
      <c r="AJ9" s="525">
        <v>138600</v>
      </c>
      <c r="AK9" s="526"/>
      <c r="AL9" s="527"/>
      <c r="AM9" s="528">
        <f>AJ9*AE2/100</f>
        <v>83160</v>
      </c>
      <c r="AN9" s="526"/>
      <c r="AO9" s="527"/>
      <c r="AP9" s="528">
        <f>AM9*AF9</f>
        <v>0</v>
      </c>
      <c r="AQ9" s="526"/>
      <c r="AR9" s="529"/>
    </row>
    <row r="10" spans="1:44" ht="21" customHeight="1" thickBot="1" x14ac:dyDescent="0.9">
      <c r="A10" s="27"/>
      <c r="B10" s="28"/>
      <c r="C10" s="246"/>
      <c r="D10" s="195" t="s">
        <v>107</v>
      </c>
      <c r="E10" s="32"/>
      <c r="F10" s="30"/>
      <c r="G10" s="31"/>
      <c r="H10" s="32"/>
      <c r="I10" s="30"/>
      <c r="J10" s="31"/>
      <c r="K10" s="32"/>
      <c r="L10" s="30"/>
      <c r="M10" s="31"/>
      <c r="N10" s="33"/>
      <c r="O10" s="34"/>
      <c r="P10" s="35"/>
      <c r="Q10" s="33"/>
      <c r="R10" s="34"/>
      <c r="S10" s="35"/>
      <c r="T10" s="33"/>
      <c r="U10" s="34"/>
      <c r="V10" s="35"/>
      <c r="W10" s="537"/>
      <c r="X10" s="538"/>
      <c r="Y10" s="538"/>
      <c r="Z10" s="538"/>
      <c r="AA10" s="538"/>
      <c r="AB10" s="538"/>
      <c r="AC10" s="538"/>
      <c r="AD10" s="538"/>
      <c r="AE10" s="539"/>
      <c r="AF10" s="57">
        <f t="shared" si="1"/>
        <v>0</v>
      </c>
      <c r="AG10" s="58">
        <f>SUM(F10,I10,L10,O10,R10,U10)</f>
        <v>0</v>
      </c>
      <c r="AH10" s="59">
        <f>SUM(G10,J10,M10,P10,S10,V10)</f>
        <v>0</v>
      </c>
      <c r="AI10" s="341"/>
      <c r="AJ10" s="87">
        <v>4400</v>
      </c>
      <c r="AK10" s="61">
        <v>8800</v>
      </c>
      <c r="AL10" s="61">
        <v>13200</v>
      </c>
      <c r="AM10" s="61">
        <f>AJ10*AL2/100</f>
        <v>4180</v>
      </c>
      <c r="AN10" s="61">
        <f>AK10*AL2/100</f>
        <v>8360</v>
      </c>
      <c r="AO10" s="61">
        <f>AL10*AL2/100</f>
        <v>12540</v>
      </c>
      <c r="AP10" s="61">
        <f t="shared" si="0"/>
        <v>0</v>
      </c>
      <c r="AQ10" s="61">
        <f>AN10*AG10</f>
        <v>0</v>
      </c>
      <c r="AR10" s="62">
        <f>AO10*AH10</f>
        <v>0</v>
      </c>
    </row>
    <row r="11" spans="1:44" ht="28.05" customHeight="1" thickTop="1" x14ac:dyDescent="1.05">
      <c r="A11" s="432"/>
      <c r="B11" s="433"/>
      <c r="C11" s="246"/>
      <c r="D11" s="194" t="s">
        <v>34</v>
      </c>
      <c r="E11" s="434"/>
      <c r="F11" s="434"/>
      <c r="G11" s="434"/>
      <c r="H11" s="434"/>
      <c r="I11" s="434"/>
      <c r="J11" s="434"/>
      <c r="K11" s="434"/>
      <c r="L11" s="434"/>
      <c r="M11" s="434"/>
      <c r="N11" s="385"/>
      <c r="O11" s="386"/>
      <c r="P11" s="387"/>
      <c r="Q11" s="385"/>
      <c r="R11" s="386"/>
      <c r="S11" s="387"/>
      <c r="T11" s="385"/>
      <c r="U11" s="386"/>
      <c r="V11" s="387"/>
      <c r="W11" s="537"/>
      <c r="X11" s="538"/>
      <c r="Y11" s="538"/>
      <c r="Z11" s="538"/>
      <c r="AA11" s="538"/>
      <c r="AB11" s="538"/>
      <c r="AC11" s="538"/>
      <c r="AD11" s="538"/>
      <c r="AE11" s="539"/>
      <c r="AF11" s="554">
        <f t="shared" si="1"/>
        <v>0</v>
      </c>
      <c r="AG11" s="555"/>
      <c r="AH11" s="556"/>
      <c r="AI11" s="341"/>
      <c r="AJ11" s="557">
        <v>138600</v>
      </c>
      <c r="AK11" s="558"/>
      <c r="AL11" s="559"/>
      <c r="AM11" s="560">
        <f>AJ11*AE2/100</f>
        <v>83160</v>
      </c>
      <c r="AN11" s="558"/>
      <c r="AO11" s="559"/>
      <c r="AP11" s="560">
        <f>AM11*AF11</f>
        <v>0</v>
      </c>
      <c r="AQ11" s="558"/>
      <c r="AR11" s="561"/>
    </row>
    <row r="12" spans="1:44" ht="21" customHeight="1" thickBot="1" x14ac:dyDescent="0.9">
      <c r="A12" s="436"/>
      <c r="B12" s="437"/>
      <c r="C12" s="246"/>
      <c r="D12" s="196" t="s">
        <v>108</v>
      </c>
      <c r="E12" s="164"/>
      <c r="F12" s="162"/>
      <c r="G12" s="163"/>
      <c r="H12" s="164"/>
      <c r="I12" s="162"/>
      <c r="J12" s="163"/>
      <c r="K12" s="164"/>
      <c r="L12" s="162"/>
      <c r="M12" s="163"/>
      <c r="N12" s="165"/>
      <c r="O12" s="166"/>
      <c r="P12" s="167"/>
      <c r="Q12" s="165"/>
      <c r="R12" s="166"/>
      <c r="S12" s="167"/>
      <c r="T12" s="165"/>
      <c r="U12" s="166"/>
      <c r="V12" s="167"/>
      <c r="W12" s="537"/>
      <c r="X12" s="538"/>
      <c r="Y12" s="538"/>
      <c r="Z12" s="538"/>
      <c r="AA12" s="538"/>
      <c r="AB12" s="538"/>
      <c r="AC12" s="538"/>
      <c r="AD12" s="538"/>
      <c r="AE12" s="539"/>
      <c r="AF12" s="175">
        <f t="shared" si="1"/>
        <v>0</v>
      </c>
      <c r="AG12" s="176">
        <f>SUM(F12,I12,L12,O12,R12,U12)</f>
        <v>0</v>
      </c>
      <c r="AH12" s="177">
        <f>SUM(G12,J12,M12,P12,S12,V12)</f>
        <v>0</v>
      </c>
      <c r="AI12" s="341"/>
      <c r="AJ12" s="178">
        <v>4400</v>
      </c>
      <c r="AK12" s="179">
        <v>8800</v>
      </c>
      <c r="AL12" s="179">
        <v>13200</v>
      </c>
      <c r="AM12" s="179">
        <f>AJ12*AL2/100</f>
        <v>4180</v>
      </c>
      <c r="AN12" s="179">
        <f>AK12*AL2/100</f>
        <v>8360</v>
      </c>
      <c r="AO12" s="179">
        <f>AL12*AL2/100</f>
        <v>12540</v>
      </c>
      <c r="AP12" s="179">
        <f t="shared" si="0"/>
        <v>0</v>
      </c>
      <c r="AQ12" s="179">
        <f>AN12*AG12</f>
        <v>0</v>
      </c>
      <c r="AR12" s="180">
        <f>AO12*AH12</f>
        <v>0</v>
      </c>
    </row>
    <row r="13" spans="1:44" ht="28.05" customHeight="1" thickTop="1" x14ac:dyDescent="1.05">
      <c r="A13" s="530" t="s">
        <v>55</v>
      </c>
      <c r="B13" s="531"/>
      <c r="C13" s="246"/>
      <c r="D13" s="198" t="s">
        <v>56</v>
      </c>
      <c r="E13" s="435"/>
      <c r="F13" s="435"/>
      <c r="G13" s="435"/>
      <c r="H13" s="435"/>
      <c r="I13" s="435"/>
      <c r="J13" s="435"/>
      <c r="K13" s="435"/>
      <c r="L13" s="435"/>
      <c r="M13" s="435"/>
      <c r="N13" s="544"/>
      <c r="O13" s="545"/>
      <c r="P13" s="546"/>
      <c r="Q13" s="544"/>
      <c r="R13" s="545"/>
      <c r="S13" s="546"/>
      <c r="T13" s="544"/>
      <c r="U13" s="545"/>
      <c r="V13" s="546"/>
      <c r="W13" s="537"/>
      <c r="X13" s="538"/>
      <c r="Y13" s="538"/>
      <c r="Z13" s="538"/>
      <c r="AA13" s="538"/>
      <c r="AB13" s="538"/>
      <c r="AC13" s="538"/>
      <c r="AD13" s="538"/>
      <c r="AE13" s="539"/>
      <c r="AF13" s="330">
        <f t="shared" si="1"/>
        <v>0</v>
      </c>
      <c r="AG13" s="331"/>
      <c r="AH13" s="332"/>
      <c r="AI13" s="341"/>
      <c r="AJ13" s="525">
        <v>147400</v>
      </c>
      <c r="AK13" s="526"/>
      <c r="AL13" s="527"/>
      <c r="AM13" s="528">
        <f>AJ13*AE2/100</f>
        <v>88440</v>
      </c>
      <c r="AN13" s="526"/>
      <c r="AO13" s="527"/>
      <c r="AP13" s="528">
        <f>AM13*AF13</f>
        <v>0</v>
      </c>
      <c r="AQ13" s="526"/>
      <c r="AR13" s="529"/>
    </row>
    <row r="14" spans="1:44" ht="21" customHeight="1" thickBot="1" x14ac:dyDescent="0.9">
      <c r="A14" s="530"/>
      <c r="B14" s="531"/>
      <c r="C14" s="246"/>
      <c r="D14" s="207" t="s">
        <v>109</v>
      </c>
      <c r="E14" s="95"/>
      <c r="F14" s="96"/>
      <c r="G14" s="97"/>
      <c r="H14" s="95"/>
      <c r="I14" s="96"/>
      <c r="J14" s="97"/>
      <c r="K14" s="95"/>
      <c r="L14" s="96"/>
      <c r="M14" s="97"/>
      <c r="N14" s="191"/>
      <c r="O14" s="34"/>
      <c r="P14" s="35"/>
      <c r="Q14" s="191"/>
      <c r="R14" s="34"/>
      <c r="S14" s="35"/>
      <c r="T14" s="191"/>
      <c r="U14" s="34"/>
      <c r="V14" s="35"/>
      <c r="W14" s="537"/>
      <c r="X14" s="538"/>
      <c r="Y14" s="538"/>
      <c r="Z14" s="538"/>
      <c r="AA14" s="538"/>
      <c r="AB14" s="538"/>
      <c r="AC14" s="538"/>
      <c r="AD14" s="538"/>
      <c r="AE14" s="539"/>
      <c r="AF14" s="101">
        <f t="shared" si="1"/>
        <v>0</v>
      </c>
      <c r="AG14" s="102">
        <f>SUM(F14,I14,L14,O14,R14,U14)</f>
        <v>0</v>
      </c>
      <c r="AH14" s="103">
        <f>SUM(G14,J14,M14,P14,S14,V14)</f>
        <v>0</v>
      </c>
      <c r="AI14" s="341"/>
      <c r="AJ14" s="91">
        <v>4400</v>
      </c>
      <c r="AK14" s="79">
        <v>8800</v>
      </c>
      <c r="AL14" s="79">
        <v>13200</v>
      </c>
      <c r="AM14" s="79">
        <f>AJ14*AL2/100</f>
        <v>4180</v>
      </c>
      <c r="AN14" s="79">
        <f>AK14*AL2/100</f>
        <v>8360</v>
      </c>
      <c r="AO14" s="79">
        <f>AL14*AL2/100</f>
        <v>12540</v>
      </c>
      <c r="AP14" s="79">
        <f t="shared" si="0"/>
        <v>0</v>
      </c>
      <c r="AQ14" s="79">
        <f>AN14*AG14</f>
        <v>0</v>
      </c>
      <c r="AR14" s="80">
        <f>AO14*AH14</f>
        <v>0</v>
      </c>
    </row>
    <row r="15" spans="1:44" ht="28.05" customHeight="1" thickTop="1" x14ac:dyDescent="1.05">
      <c r="A15" s="530"/>
      <c r="B15" s="531"/>
      <c r="C15" s="246"/>
      <c r="D15" s="198" t="s">
        <v>105</v>
      </c>
      <c r="E15" s="435"/>
      <c r="F15" s="435"/>
      <c r="G15" s="435"/>
      <c r="H15" s="435"/>
      <c r="I15" s="435"/>
      <c r="J15" s="435"/>
      <c r="K15" s="435"/>
      <c r="L15" s="435"/>
      <c r="M15" s="435"/>
      <c r="N15" s="544"/>
      <c r="O15" s="545"/>
      <c r="P15" s="546"/>
      <c r="Q15" s="544"/>
      <c r="R15" s="545"/>
      <c r="S15" s="546"/>
      <c r="T15" s="544"/>
      <c r="U15" s="545"/>
      <c r="V15" s="546"/>
      <c r="W15" s="537"/>
      <c r="X15" s="538"/>
      <c r="Y15" s="538"/>
      <c r="Z15" s="538"/>
      <c r="AA15" s="538"/>
      <c r="AB15" s="538"/>
      <c r="AC15" s="538"/>
      <c r="AD15" s="538"/>
      <c r="AE15" s="539"/>
      <c r="AF15" s="330">
        <f t="shared" ref="AF15" si="2">SUM(E15,H15,K15,N15,Q15,T15)</f>
        <v>0</v>
      </c>
      <c r="AG15" s="331"/>
      <c r="AH15" s="332"/>
      <c r="AI15" s="341"/>
      <c r="AJ15" s="525">
        <v>138600</v>
      </c>
      <c r="AK15" s="526"/>
      <c r="AL15" s="527"/>
      <c r="AM15" s="528">
        <f>AJ15*AE2/100</f>
        <v>83160</v>
      </c>
      <c r="AN15" s="526"/>
      <c r="AO15" s="527"/>
      <c r="AP15" s="528">
        <f>AM15*AF15</f>
        <v>0</v>
      </c>
      <c r="AQ15" s="526"/>
      <c r="AR15" s="529"/>
    </row>
    <row r="16" spans="1:44" ht="21" customHeight="1" thickBot="1" x14ac:dyDescent="0.9">
      <c r="A16" s="532"/>
      <c r="B16" s="533"/>
      <c r="C16" s="247"/>
      <c r="D16" s="197" t="s">
        <v>110</v>
      </c>
      <c r="E16" s="95"/>
      <c r="F16" s="96"/>
      <c r="G16" s="97"/>
      <c r="H16" s="95"/>
      <c r="I16" s="96"/>
      <c r="J16" s="97"/>
      <c r="K16" s="95"/>
      <c r="L16" s="96"/>
      <c r="M16" s="97"/>
      <c r="N16" s="98"/>
      <c r="O16" s="99"/>
      <c r="P16" s="100"/>
      <c r="Q16" s="98"/>
      <c r="R16" s="99"/>
      <c r="S16" s="100"/>
      <c r="T16" s="98"/>
      <c r="U16" s="99"/>
      <c r="V16" s="100"/>
      <c r="W16" s="540"/>
      <c r="X16" s="541"/>
      <c r="Y16" s="541"/>
      <c r="Z16" s="541"/>
      <c r="AA16" s="541"/>
      <c r="AB16" s="541"/>
      <c r="AC16" s="541"/>
      <c r="AD16" s="541"/>
      <c r="AE16" s="542"/>
      <c r="AF16" s="101">
        <f>SUM(E16,H16,K16,N16,Q16,T16)</f>
        <v>0</v>
      </c>
      <c r="AG16" s="102">
        <f>SUM(F16,I16,L16,O16,R16,U16)</f>
        <v>0</v>
      </c>
      <c r="AH16" s="103">
        <f>SUM(G16,J16,M16,P16,S16,V16)</f>
        <v>0</v>
      </c>
      <c r="AI16" s="341"/>
      <c r="AJ16" s="91">
        <v>4400</v>
      </c>
      <c r="AK16" s="79">
        <v>8800</v>
      </c>
      <c r="AL16" s="79">
        <v>13200</v>
      </c>
      <c r="AM16" s="79">
        <f>AJ16*AL2/100</f>
        <v>4180</v>
      </c>
      <c r="AN16" s="79">
        <f>AK16*AL2/100</f>
        <v>8360</v>
      </c>
      <c r="AO16" s="79">
        <f>AL16*AL2/100</f>
        <v>12540</v>
      </c>
      <c r="AP16" s="79">
        <f>AM16*AF16</f>
        <v>0</v>
      </c>
      <c r="AQ16" s="79">
        <f>AN16*AG16</f>
        <v>0</v>
      </c>
      <c r="AR16" s="80">
        <f>AO16*AH16</f>
        <v>0</v>
      </c>
    </row>
    <row r="17" spans="1:44" ht="28.05" customHeight="1" thickBot="1" x14ac:dyDescent="0.9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131" t="s">
        <v>23</v>
      </c>
      <c r="AD17" s="422">
        <f>SUM(AF7,AF9,AF11,AF13,AF15)</f>
        <v>0</v>
      </c>
      <c r="AE17" s="422"/>
      <c r="AF17" s="583"/>
      <c r="AG17" s="583"/>
      <c r="AH17" s="41" t="s">
        <v>36</v>
      </c>
      <c r="AI17" s="341"/>
      <c r="AJ17" s="543" t="s">
        <v>99</v>
      </c>
      <c r="AK17" s="543"/>
      <c r="AL17" s="543"/>
      <c r="AM17" s="543"/>
      <c r="AN17" s="42"/>
      <c r="AO17" s="42"/>
      <c r="AP17" s="42"/>
      <c r="AQ17" s="42"/>
      <c r="AR17" s="42"/>
    </row>
    <row r="18" spans="1:44" ht="28.05" customHeight="1" thickBot="1" x14ac:dyDescent="0.95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4"/>
      <c r="AD18" s="104"/>
      <c r="AE18" s="104"/>
      <c r="AF18" s="104"/>
      <c r="AG18" s="104"/>
      <c r="AH18" s="88"/>
      <c r="AI18" s="84"/>
      <c r="AJ18" s="84"/>
      <c r="AK18" s="84"/>
      <c r="AL18" s="84"/>
      <c r="AM18" s="84"/>
      <c r="AN18" s="84"/>
      <c r="AO18" s="84"/>
      <c r="AP18" s="84"/>
      <c r="AQ18" s="84"/>
      <c r="AR18" s="84"/>
    </row>
    <row r="19" spans="1:44" ht="20" customHeight="1" x14ac:dyDescent="0.85">
      <c r="A19" s="450" t="s">
        <v>20</v>
      </c>
      <c r="B19" s="584"/>
      <c r="C19" s="454" t="s">
        <v>21</v>
      </c>
      <c r="D19" s="454" t="s">
        <v>22</v>
      </c>
      <c r="E19" s="440">
        <v>22</v>
      </c>
      <c r="F19" s="440"/>
      <c r="G19" s="441"/>
      <c r="H19" s="439">
        <v>22.5</v>
      </c>
      <c r="I19" s="440"/>
      <c r="J19" s="441"/>
      <c r="K19" s="439">
        <v>23</v>
      </c>
      <c r="L19" s="440"/>
      <c r="M19" s="441"/>
      <c r="N19" s="439">
        <v>23.5</v>
      </c>
      <c r="O19" s="440"/>
      <c r="P19" s="441"/>
      <c r="Q19" s="439">
        <v>24</v>
      </c>
      <c r="R19" s="440"/>
      <c r="S19" s="441"/>
      <c r="T19" s="439">
        <v>24.5</v>
      </c>
      <c r="U19" s="440"/>
      <c r="V19" s="441"/>
      <c r="W19" s="611"/>
      <c r="X19" s="612"/>
      <c r="Y19" s="612"/>
      <c r="Z19" s="612"/>
      <c r="AA19" s="612"/>
      <c r="AB19" s="612"/>
      <c r="AC19" s="612"/>
      <c r="AD19" s="612"/>
      <c r="AE19" s="613"/>
      <c r="AF19" s="461" t="s">
        <v>23</v>
      </c>
      <c r="AG19" s="461"/>
      <c r="AH19" s="462"/>
      <c r="AI19" s="43"/>
      <c r="AJ19" s="458" t="s">
        <v>24</v>
      </c>
      <c r="AK19" s="334"/>
      <c r="AL19" s="335"/>
      <c r="AM19" s="333" t="s">
        <v>25</v>
      </c>
      <c r="AN19" s="334"/>
      <c r="AO19" s="335"/>
      <c r="AP19" s="333" t="s">
        <v>26</v>
      </c>
      <c r="AQ19" s="334"/>
      <c r="AR19" s="339"/>
    </row>
    <row r="20" spans="1:44" ht="20" customHeight="1" thickBot="1" x14ac:dyDescent="0.9">
      <c r="A20" s="585"/>
      <c r="B20" s="586"/>
      <c r="C20" s="455"/>
      <c r="D20" s="455"/>
      <c r="E20" s="105" t="s">
        <v>27</v>
      </c>
      <c r="F20" s="106" t="s">
        <v>28</v>
      </c>
      <c r="G20" s="107" t="s">
        <v>29</v>
      </c>
      <c r="H20" s="108" t="s">
        <v>27</v>
      </c>
      <c r="I20" s="109" t="s">
        <v>28</v>
      </c>
      <c r="J20" s="110" t="s">
        <v>29</v>
      </c>
      <c r="K20" s="108" t="s">
        <v>27</v>
      </c>
      <c r="L20" s="109" t="s">
        <v>28</v>
      </c>
      <c r="M20" s="110" t="s">
        <v>29</v>
      </c>
      <c r="N20" s="108" t="s">
        <v>27</v>
      </c>
      <c r="O20" s="109" t="s">
        <v>28</v>
      </c>
      <c r="P20" s="110" t="s">
        <v>29</v>
      </c>
      <c r="Q20" s="108" t="s">
        <v>27</v>
      </c>
      <c r="R20" s="109" t="s">
        <v>28</v>
      </c>
      <c r="S20" s="110" t="s">
        <v>29</v>
      </c>
      <c r="T20" s="108" t="s">
        <v>27</v>
      </c>
      <c r="U20" s="109" t="s">
        <v>28</v>
      </c>
      <c r="V20" s="110" t="s">
        <v>29</v>
      </c>
      <c r="W20" s="614"/>
      <c r="X20" s="615"/>
      <c r="Y20" s="615"/>
      <c r="Z20" s="615"/>
      <c r="AA20" s="615"/>
      <c r="AB20" s="615"/>
      <c r="AC20" s="615"/>
      <c r="AD20" s="615"/>
      <c r="AE20" s="616"/>
      <c r="AF20" s="108" t="s">
        <v>27</v>
      </c>
      <c r="AG20" s="109" t="s">
        <v>28</v>
      </c>
      <c r="AH20" s="111" t="s">
        <v>29</v>
      </c>
      <c r="AI20" s="112"/>
      <c r="AJ20" s="459"/>
      <c r="AK20" s="337"/>
      <c r="AL20" s="338"/>
      <c r="AM20" s="336"/>
      <c r="AN20" s="337"/>
      <c r="AO20" s="338"/>
      <c r="AP20" s="336"/>
      <c r="AQ20" s="337"/>
      <c r="AR20" s="340"/>
    </row>
    <row r="21" spans="1:44" ht="19.149999999999999" customHeight="1" x14ac:dyDescent="0.85">
      <c r="A21" s="620" t="s">
        <v>57</v>
      </c>
      <c r="B21" s="621"/>
      <c r="C21" s="562" t="s">
        <v>125</v>
      </c>
      <c r="D21" s="587" t="s">
        <v>30</v>
      </c>
      <c r="E21" s="565"/>
      <c r="F21" s="566"/>
      <c r="G21" s="567"/>
      <c r="H21" s="574"/>
      <c r="I21" s="575"/>
      <c r="J21" s="576"/>
      <c r="K21" s="574"/>
      <c r="L21" s="575"/>
      <c r="M21" s="576"/>
      <c r="N21" s="574"/>
      <c r="O21" s="575"/>
      <c r="P21" s="576"/>
      <c r="Q21" s="574"/>
      <c r="R21" s="575"/>
      <c r="S21" s="576"/>
      <c r="T21" s="574"/>
      <c r="U21" s="575"/>
      <c r="V21" s="576"/>
      <c r="W21" s="614"/>
      <c r="X21" s="615"/>
      <c r="Y21" s="615"/>
      <c r="Z21" s="615"/>
      <c r="AA21" s="615"/>
      <c r="AB21" s="615"/>
      <c r="AC21" s="615"/>
      <c r="AD21" s="615"/>
      <c r="AE21" s="616"/>
      <c r="AF21" s="601">
        <f>SUM(E21,H21,K21,N21,Q21,T21)</f>
        <v>0</v>
      </c>
      <c r="AG21" s="602"/>
      <c r="AH21" s="603"/>
      <c r="AI21" s="113"/>
      <c r="AJ21" s="525">
        <v>143000</v>
      </c>
      <c r="AK21" s="591"/>
      <c r="AL21" s="592"/>
      <c r="AM21" s="528">
        <f>AJ21*AE2/100</f>
        <v>85800</v>
      </c>
      <c r="AN21" s="591"/>
      <c r="AO21" s="592"/>
      <c r="AP21" s="591">
        <f>AM21*AF21</f>
        <v>0</v>
      </c>
      <c r="AQ21" s="591"/>
      <c r="AR21" s="596"/>
    </row>
    <row r="22" spans="1:44" ht="12.75" customHeight="1" x14ac:dyDescent="0.85">
      <c r="A22" s="444" t="s">
        <v>58</v>
      </c>
      <c r="B22" s="598"/>
      <c r="C22" s="563"/>
      <c r="D22" s="588"/>
      <c r="E22" s="568"/>
      <c r="F22" s="569"/>
      <c r="G22" s="570"/>
      <c r="H22" s="577"/>
      <c r="I22" s="578"/>
      <c r="J22" s="579"/>
      <c r="K22" s="577"/>
      <c r="L22" s="578"/>
      <c r="M22" s="579"/>
      <c r="N22" s="577"/>
      <c r="O22" s="578"/>
      <c r="P22" s="579"/>
      <c r="Q22" s="577"/>
      <c r="R22" s="578"/>
      <c r="S22" s="579"/>
      <c r="T22" s="577"/>
      <c r="U22" s="578"/>
      <c r="V22" s="579"/>
      <c r="W22" s="614"/>
      <c r="X22" s="615"/>
      <c r="Y22" s="615"/>
      <c r="Z22" s="615"/>
      <c r="AA22" s="615"/>
      <c r="AB22" s="615"/>
      <c r="AC22" s="615"/>
      <c r="AD22" s="615"/>
      <c r="AE22" s="616"/>
      <c r="AF22" s="604"/>
      <c r="AG22" s="605"/>
      <c r="AH22" s="606"/>
      <c r="AI22" s="113"/>
      <c r="AJ22" s="610"/>
      <c r="AK22" s="594"/>
      <c r="AL22" s="595"/>
      <c r="AM22" s="593"/>
      <c r="AN22" s="594"/>
      <c r="AO22" s="595"/>
      <c r="AP22" s="594"/>
      <c r="AQ22" s="594"/>
      <c r="AR22" s="597"/>
    </row>
    <row r="23" spans="1:44" ht="19.149999999999999" customHeight="1" x14ac:dyDescent="0.85">
      <c r="A23" s="115"/>
      <c r="B23" s="81"/>
      <c r="C23" s="563"/>
      <c r="D23" s="588"/>
      <c r="E23" s="568"/>
      <c r="F23" s="569"/>
      <c r="G23" s="570"/>
      <c r="H23" s="577"/>
      <c r="I23" s="578"/>
      <c r="J23" s="579"/>
      <c r="K23" s="577"/>
      <c r="L23" s="578"/>
      <c r="M23" s="579"/>
      <c r="N23" s="577"/>
      <c r="O23" s="578"/>
      <c r="P23" s="579"/>
      <c r="Q23" s="577"/>
      <c r="R23" s="578"/>
      <c r="S23" s="579"/>
      <c r="T23" s="577"/>
      <c r="U23" s="578"/>
      <c r="V23" s="579"/>
      <c r="W23" s="614"/>
      <c r="X23" s="615"/>
      <c r="Y23" s="615"/>
      <c r="Z23" s="615"/>
      <c r="AA23" s="615"/>
      <c r="AB23" s="615"/>
      <c r="AC23" s="615"/>
      <c r="AD23" s="615"/>
      <c r="AE23" s="616"/>
      <c r="AF23" s="604"/>
      <c r="AG23" s="605"/>
      <c r="AH23" s="606"/>
      <c r="AI23" s="113"/>
      <c r="AJ23" s="610"/>
      <c r="AK23" s="594"/>
      <c r="AL23" s="595"/>
      <c r="AM23" s="593"/>
      <c r="AN23" s="594"/>
      <c r="AO23" s="595"/>
      <c r="AP23" s="594"/>
      <c r="AQ23" s="594"/>
      <c r="AR23" s="597"/>
    </row>
    <row r="24" spans="1:44" ht="19.149999999999999" customHeight="1" x14ac:dyDescent="0.85">
      <c r="A24" s="115"/>
      <c r="B24" s="81"/>
      <c r="C24" s="563"/>
      <c r="D24" s="588"/>
      <c r="E24" s="571"/>
      <c r="F24" s="572"/>
      <c r="G24" s="573"/>
      <c r="H24" s="580"/>
      <c r="I24" s="581"/>
      <c r="J24" s="582"/>
      <c r="K24" s="580"/>
      <c r="L24" s="581"/>
      <c r="M24" s="582"/>
      <c r="N24" s="580"/>
      <c r="O24" s="581"/>
      <c r="P24" s="582"/>
      <c r="Q24" s="580"/>
      <c r="R24" s="581"/>
      <c r="S24" s="582"/>
      <c r="T24" s="580"/>
      <c r="U24" s="581"/>
      <c r="V24" s="582"/>
      <c r="W24" s="614"/>
      <c r="X24" s="615"/>
      <c r="Y24" s="615"/>
      <c r="Z24" s="615"/>
      <c r="AA24" s="615"/>
      <c r="AB24" s="615"/>
      <c r="AC24" s="615"/>
      <c r="AD24" s="615"/>
      <c r="AE24" s="616"/>
      <c r="AF24" s="607"/>
      <c r="AG24" s="608"/>
      <c r="AH24" s="609"/>
      <c r="AI24" s="113"/>
      <c r="AJ24" s="610"/>
      <c r="AK24" s="594"/>
      <c r="AL24" s="595"/>
      <c r="AM24" s="593"/>
      <c r="AN24" s="594"/>
      <c r="AO24" s="595"/>
      <c r="AP24" s="594"/>
      <c r="AQ24" s="594"/>
      <c r="AR24" s="597"/>
    </row>
    <row r="25" spans="1:44" ht="19.5" customHeight="1" thickBot="1" x14ac:dyDescent="0.9">
      <c r="A25" s="599" t="s">
        <v>59</v>
      </c>
      <c r="B25" s="600"/>
      <c r="C25" s="564"/>
      <c r="D25" s="214" t="s">
        <v>106</v>
      </c>
      <c r="E25" s="116"/>
      <c r="F25" s="117"/>
      <c r="G25" s="118"/>
      <c r="H25" s="119"/>
      <c r="I25" s="120"/>
      <c r="J25" s="8"/>
      <c r="K25" s="119"/>
      <c r="L25" s="121"/>
      <c r="M25" s="8"/>
      <c r="N25" s="122"/>
      <c r="O25" s="121"/>
      <c r="P25" s="8"/>
      <c r="Q25" s="122"/>
      <c r="R25" s="121"/>
      <c r="S25" s="8"/>
      <c r="T25" s="122"/>
      <c r="U25" s="121"/>
      <c r="V25" s="8"/>
      <c r="W25" s="617"/>
      <c r="X25" s="618"/>
      <c r="Y25" s="618"/>
      <c r="Z25" s="618"/>
      <c r="AA25" s="618"/>
      <c r="AB25" s="618"/>
      <c r="AC25" s="618"/>
      <c r="AD25" s="618"/>
      <c r="AE25" s="619"/>
      <c r="AF25" s="123">
        <f>SUM(E25,H25,K25,N25,Q25,T25)</f>
        <v>0</v>
      </c>
      <c r="AG25" s="124">
        <f>SUM(F25,I25,L25,O25,R25,U25)</f>
        <v>0</v>
      </c>
      <c r="AH25" s="64">
        <f>SUM(G25,J25,M25,P25,S25,V25)</f>
        <v>0</v>
      </c>
      <c r="AI25" s="114"/>
      <c r="AJ25" s="91">
        <v>4400</v>
      </c>
      <c r="AK25" s="79">
        <v>8800</v>
      </c>
      <c r="AL25" s="125">
        <v>13200</v>
      </c>
      <c r="AM25" s="79">
        <f>AJ25*AL2/100</f>
        <v>4180</v>
      </c>
      <c r="AN25" s="79">
        <f>AK25*AL2/100</f>
        <v>8360</v>
      </c>
      <c r="AO25" s="79">
        <f>AL25*AL2/100</f>
        <v>12540</v>
      </c>
      <c r="AP25" s="79">
        <f>AM25*AF25</f>
        <v>0</v>
      </c>
      <c r="AQ25" s="79">
        <f>AN25*AG25</f>
        <v>0</v>
      </c>
      <c r="AR25" s="80">
        <f>AO25*AH25</f>
        <v>0</v>
      </c>
    </row>
    <row r="26" spans="1:44" ht="28.05" customHeight="1" thickBot="1" x14ac:dyDescent="0.95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7"/>
      <c r="AC26" s="128" t="s">
        <v>23</v>
      </c>
      <c r="AD26" s="500">
        <f>AF21</f>
        <v>0</v>
      </c>
      <c r="AE26" s="500"/>
      <c r="AF26" s="500"/>
      <c r="AG26" s="500"/>
      <c r="AH26" s="129" t="s">
        <v>36</v>
      </c>
      <c r="AI26" s="84"/>
      <c r="AJ26" s="84"/>
      <c r="AK26" s="84"/>
      <c r="AL26" s="84"/>
      <c r="AM26" s="84"/>
      <c r="AN26" s="84"/>
      <c r="AO26" s="84"/>
      <c r="AP26" s="84"/>
      <c r="AQ26" s="84"/>
      <c r="AR26" s="84"/>
    </row>
    <row r="27" spans="1:44" ht="28.05" customHeight="1" x14ac:dyDescent="0.9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</row>
    <row r="28" spans="1:44" ht="28.05" customHeight="1" x14ac:dyDescent="0.9">
      <c r="A28" s="81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</row>
    <row r="29" spans="1:44" ht="20.65" thickBot="1" x14ac:dyDescent="0.9">
      <c r="A29" s="269" t="s">
        <v>60</v>
      </c>
      <c r="B29" s="269"/>
      <c r="C29" s="269"/>
      <c r="D29" s="269"/>
      <c r="E29" s="269"/>
      <c r="F29" s="269"/>
      <c r="G29" s="269"/>
      <c r="H29" s="269"/>
      <c r="I29" s="269"/>
      <c r="J29" s="269"/>
      <c r="K29" s="269"/>
      <c r="L29" s="269"/>
      <c r="M29" s="269"/>
      <c r="N29" s="269"/>
      <c r="O29" s="269"/>
      <c r="P29" s="269"/>
      <c r="Q29" s="269"/>
      <c r="R29" s="269"/>
      <c r="S29" s="269"/>
      <c r="T29" s="269"/>
      <c r="U29" s="269"/>
      <c r="V29" s="269"/>
      <c r="W29" s="269"/>
      <c r="X29" s="269"/>
      <c r="Y29" s="269"/>
      <c r="Z29" s="269"/>
      <c r="AA29" s="269"/>
      <c r="AB29" s="269"/>
      <c r="AC29" s="269"/>
      <c r="AD29" s="269"/>
      <c r="AE29" s="269"/>
      <c r="AF29" s="269"/>
      <c r="AG29" s="269"/>
      <c r="AH29" s="269"/>
      <c r="AI29" s="81"/>
      <c r="AJ29" s="81"/>
      <c r="AK29" s="81"/>
      <c r="AL29" s="81"/>
      <c r="AM29" s="81"/>
      <c r="AN29" s="81"/>
      <c r="AO29" s="81"/>
      <c r="AP29" s="81"/>
      <c r="AQ29" s="81"/>
      <c r="AR29" s="81"/>
    </row>
    <row r="30" spans="1:44" ht="20" customHeight="1" x14ac:dyDescent="0.85">
      <c r="A30" s="408" t="s">
        <v>20</v>
      </c>
      <c r="B30" s="589"/>
      <c r="C30" s="412" t="s">
        <v>21</v>
      </c>
      <c r="D30" s="414" t="s">
        <v>22</v>
      </c>
      <c r="E30" s="290">
        <v>22</v>
      </c>
      <c r="F30" s="290"/>
      <c r="G30" s="291"/>
      <c r="H30" s="292">
        <v>22.5</v>
      </c>
      <c r="I30" s="290"/>
      <c r="J30" s="291"/>
      <c r="K30" s="292">
        <v>23</v>
      </c>
      <c r="L30" s="290"/>
      <c r="M30" s="291"/>
      <c r="N30" s="292">
        <v>23.5</v>
      </c>
      <c r="O30" s="290"/>
      <c r="P30" s="291"/>
      <c r="Q30" s="292">
        <v>24</v>
      </c>
      <c r="R30" s="290"/>
      <c r="S30" s="291"/>
      <c r="T30" s="292">
        <v>24.5</v>
      </c>
      <c r="U30" s="290"/>
      <c r="V30" s="291"/>
      <c r="W30" s="534"/>
      <c r="X30" s="535"/>
      <c r="Y30" s="535"/>
      <c r="Z30" s="535"/>
      <c r="AA30" s="535"/>
      <c r="AB30" s="535"/>
      <c r="AC30" s="535"/>
      <c r="AD30" s="535"/>
      <c r="AE30" s="536"/>
      <c r="AF30" s="283" t="s">
        <v>23</v>
      </c>
      <c r="AG30" s="284"/>
      <c r="AH30" s="285"/>
      <c r="AI30" s="341"/>
      <c r="AJ30" s="286" t="s">
        <v>24</v>
      </c>
      <c r="AK30" s="273"/>
      <c r="AL30" s="287"/>
      <c r="AM30" s="272" t="s">
        <v>25</v>
      </c>
      <c r="AN30" s="273"/>
      <c r="AO30" s="287"/>
      <c r="AP30" s="272" t="s">
        <v>26</v>
      </c>
      <c r="AQ30" s="273"/>
      <c r="AR30" s="274"/>
    </row>
    <row r="31" spans="1:44" ht="20" customHeight="1" thickBot="1" x14ac:dyDescent="0.9">
      <c r="A31" s="410"/>
      <c r="B31" s="590"/>
      <c r="C31" s="413"/>
      <c r="D31" s="415"/>
      <c r="E31" s="622"/>
      <c r="F31" s="622"/>
      <c r="G31" s="623"/>
      <c r="H31" s="628" t="s">
        <v>27</v>
      </c>
      <c r="I31" s="629"/>
      <c r="J31" s="630"/>
      <c r="K31" s="628" t="s">
        <v>27</v>
      </c>
      <c r="L31" s="629"/>
      <c r="M31" s="630"/>
      <c r="N31" s="628" t="s">
        <v>27</v>
      </c>
      <c r="O31" s="629"/>
      <c r="P31" s="630"/>
      <c r="Q31" s="628" t="s">
        <v>27</v>
      </c>
      <c r="R31" s="629"/>
      <c r="S31" s="630"/>
      <c r="T31" s="628" t="s">
        <v>27</v>
      </c>
      <c r="U31" s="629"/>
      <c r="V31" s="630"/>
      <c r="W31" s="537"/>
      <c r="X31" s="538"/>
      <c r="Y31" s="538"/>
      <c r="Z31" s="538"/>
      <c r="AA31" s="538"/>
      <c r="AB31" s="538"/>
      <c r="AC31" s="538"/>
      <c r="AD31" s="538"/>
      <c r="AE31" s="539"/>
      <c r="AF31" s="631" t="s">
        <v>27</v>
      </c>
      <c r="AG31" s="632"/>
      <c r="AH31" s="633"/>
      <c r="AI31" s="341"/>
      <c r="AJ31" s="288"/>
      <c r="AK31" s="276"/>
      <c r="AL31" s="289"/>
      <c r="AM31" s="275"/>
      <c r="AN31" s="276"/>
      <c r="AO31" s="289"/>
      <c r="AP31" s="275"/>
      <c r="AQ31" s="276"/>
      <c r="AR31" s="277"/>
    </row>
    <row r="32" spans="1:44" ht="28.05" customHeight="1" thickTop="1" x14ac:dyDescent="1.05">
      <c r="A32" s="416" t="s">
        <v>61</v>
      </c>
      <c r="B32" s="642"/>
      <c r="C32" s="643" t="s">
        <v>126</v>
      </c>
      <c r="D32" s="215" t="s">
        <v>30</v>
      </c>
      <c r="E32" s="624"/>
      <c r="F32" s="624"/>
      <c r="G32" s="625"/>
      <c r="H32" s="547"/>
      <c r="I32" s="547"/>
      <c r="J32" s="547"/>
      <c r="K32" s="547"/>
      <c r="L32" s="547"/>
      <c r="M32" s="547"/>
      <c r="N32" s="547"/>
      <c r="O32" s="547"/>
      <c r="P32" s="547"/>
      <c r="Q32" s="547"/>
      <c r="R32" s="547"/>
      <c r="S32" s="547"/>
      <c r="T32" s="547"/>
      <c r="U32" s="547"/>
      <c r="V32" s="547"/>
      <c r="W32" s="537"/>
      <c r="X32" s="538"/>
      <c r="Y32" s="538"/>
      <c r="Z32" s="538"/>
      <c r="AA32" s="538"/>
      <c r="AB32" s="538"/>
      <c r="AC32" s="538"/>
      <c r="AD32" s="538"/>
      <c r="AE32" s="539"/>
      <c r="AF32" s="330">
        <f>SUM(H32,K32,N32,Q32,T32)</f>
        <v>0</v>
      </c>
      <c r="AG32" s="331"/>
      <c r="AH32" s="332"/>
      <c r="AI32" s="341"/>
      <c r="AJ32" s="634">
        <v>56100</v>
      </c>
      <c r="AK32" s="635"/>
      <c r="AL32" s="636"/>
      <c r="AM32" s="637">
        <f>AJ32*AE2/100</f>
        <v>33660</v>
      </c>
      <c r="AN32" s="635"/>
      <c r="AO32" s="636"/>
      <c r="AP32" s="637">
        <f>AM32*AF32</f>
        <v>0</v>
      </c>
      <c r="AQ32" s="635"/>
      <c r="AR32" s="638"/>
    </row>
    <row r="33" spans="1:44" ht="20.350000000000001" customHeight="1" thickBot="1" x14ac:dyDescent="0.9">
      <c r="A33" s="552" t="s">
        <v>62</v>
      </c>
      <c r="B33" s="656"/>
      <c r="C33" s="644"/>
      <c r="D33" s="217" t="s">
        <v>106</v>
      </c>
      <c r="E33" s="624"/>
      <c r="F33" s="624"/>
      <c r="G33" s="625"/>
      <c r="H33" s="657"/>
      <c r="I33" s="658"/>
      <c r="J33" s="659"/>
      <c r="K33" s="657"/>
      <c r="L33" s="658"/>
      <c r="M33" s="659"/>
      <c r="N33" s="657"/>
      <c r="O33" s="658"/>
      <c r="P33" s="659"/>
      <c r="Q33" s="657"/>
      <c r="R33" s="658"/>
      <c r="S33" s="659"/>
      <c r="T33" s="657"/>
      <c r="U33" s="658"/>
      <c r="V33" s="659"/>
      <c r="W33" s="537"/>
      <c r="X33" s="538"/>
      <c r="Y33" s="538"/>
      <c r="Z33" s="538"/>
      <c r="AA33" s="538"/>
      <c r="AB33" s="538"/>
      <c r="AC33" s="538"/>
      <c r="AD33" s="538"/>
      <c r="AE33" s="539"/>
      <c r="AF33" s="651">
        <f>SUM(H33,K33,N33,Q33,T33)</f>
        <v>0</v>
      </c>
      <c r="AG33" s="652"/>
      <c r="AH33" s="653"/>
      <c r="AI33" s="341"/>
      <c r="AJ33" s="639">
        <v>4400</v>
      </c>
      <c r="AK33" s="640"/>
      <c r="AL33" s="641"/>
      <c r="AM33" s="654">
        <f>AJ33*AL2/100</f>
        <v>4180</v>
      </c>
      <c r="AN33" s="640"/>
      <c r="AO33" s="641"/>
      <c r="AP33" s="654">
        <f t="shared" ref="AP33:AP37" si="3">AM33*AF33</f>
        <v>0</v>
      </c>
      <c r="AQ33" s="640"/>
      <c r="AR33" s="655"/>
    </row>
    <row r="34" spans="1:44" ht="28.05" customHeight="1" thickTop="1" x14ac:dyDescent="1.05">
      <c r="A34" s="552"/>
      <c r="B34" s="656"/>
      <c r="C34" s="644"/>
      <c r="D34" s="216" t="s">
        <v>63</v>
      </c>
      <c r="E34" s="624"/>
      <c r="F34" s="624"/>
      <c r="G34" s="625"/>
      <c r="H34" s="435"/>
      <c r="I34" s="435"/>
      <c r="J34" s="435"/>
      <c r="K34" s="435"/>
      <c r="L34" s="435"/>
      <c r="M34" s="435"/>
      <c r="N34" s="426"/>
      <c r="O34" s="427"/>
      <c r="P34" s="428"/>
      <c r="Q34" s="426"/>
      <c r="R34" s="427"/>
      <c r="S34" s="428"/>
      <c r="T34" s="426"/>
      <c r="U34" s="427"/>
      <c r="V34" s="428"/>
      <c r="W34" s="537"/>
      <c r="X34" s="538"/>
      <c r="Y34" s="538"/>
      <c r="Z34" s="538"/>
      <c r="AA34" s="538"/>
      <c r="AB34" s="538"/>
      <c r="AC34" s="538"/>
      <c r="AD34" s="538"/>
      <c r="AE34" s="539"/>
      <c r="AF34" s="330">
        <f>SUM(E34,H34,K34,N34,Q34,T34)</f>
        <v>0</v>
      </c>
      <c r="AG34" s="331"/>
      <c r="AH34" s="332"/>
      <c r="AI34" s="341"/>
      <c r="AJ34" s="634">
        <v>56100</v>
      </c>
      <c r="AK34" s="635"/>
      <c r="AL34" s="636"/>
      <c r="AM34" s="637">
        <f>AJ34*AE2/100</f>
        <v>33660</v>
      </c>
      <c r="AN34" s="635"/>
      <c r="AO34" s="636"/>
      <c r="AP34" s="637">
        <f>AM34*AF34</f>
        <v>0</v>
      </c>
      <c r="AQ34" s="635"/>
      <c r="AR34" s="638"/>
    </row>
    <row r="35" spans="1:44" ht="21" customHeight="1" thickBot="1" x14ac:dyDescent="0.9">
      <c r="A35" s="27"/>
      <c r="B35" s="130"/>
      <c r="C35" s="644"/>
      <c r="D35" s="217" t="s">
        <v>117</v>
      </c>
      <c r="E35" s="624"/>
      <c r="F35" s="624"/>
      <c r="G35" s="625"/>
      <c r="H35" s="648"/>
      <c r="I35" s="649"/>
      <c r="J35" s="650"/>
      <c r="K35" s="648"/>
      <c r="L35" s="649"/>
      <c r="M35" s="650"/>
      <c r="N35" s="648"/>
      <c r="O35" s="649"/>
      <c r="P35" s="650"/>
      <c r="Q35" s="648"/>
      <c r="R35" s="649"/>
      <c r="S35" s="650"/>
      <c r="T35" s="648"/>
      <c r="U35" s="649"/>
      <c r="V35" s="650"/>
      <c r="W35" s="537"/>
      <c r="X35" s="538"/>
      <c r="Y35" s="538"/>
      <c r="Z35" s="538"/>
      <c r="AA35" s="538"/>
      <c r="AB35" s="538"/>
      <c r="AC35" s="538"/>
      <c r="AD35" s="538"/>
      <c r="AE35" s="539"/>
      <c r="AF35" s="651">
        <f>SUM(H35,K35,N35,Q35,T35)</f>
        <v>0</v>
      </c>
      <c r="AG35" s="652"/>
      <c r="AH35" s="653"/>
      <c r="AI35" s="341"/>
      <c r="AJ35" s="639">
        <v>4400</v>
      </c>
      <c r="AK35" s="640"/>
      <c r="AL35" s="641"/>
      <c r="AM35" s="654">
        <f>AJ35*AL2/100</f>
        <v>4180</v>
      </c>
      <c r="AN35" s="640"/>
      <c r="AO35" s="641"/>
      <c r="AP35" s="654">
        <f t="shared" si="3"/>
        <v>0</v>
      </c>
      <c r="AQ35" s="640"/>
      <c r="AR35" s="655"/>
    </row>
    <row r="36" spans="1:44" ht="28.05" customHeight="1" thickTop="1" x14ac:dyDescent="1.05">
      <c r="A36" s="646" t="s">
        <v>64</v>
      </c>
      <c r="B36" s="647"/>
      <c r="C36" s="644"/>
      <c r="D36" s="216" t="s">
        <v>56</v>
      </c>
      <c r="E36" s="624"/>
      <c r="F36" s="624"/>
      <c r="G36" s="625"/>
      <c r="H36" s="435"/>
      <c r="I36" s="435"/>
      <c r="J36" s="435"/>
      <c r="K36" s="435"/>
      <c r="L36" s="435"/>
      <c r="M36" s="435"/>
      <c r="N36" s="426"/>
      <c r="O36" s="427"/>
      <c r="P36" s="428"/>
      <c r="Q36" s="426"/>
      <c r="R36" s="427"/>
      <c r="S36" s="428"/>
      <c r="T36" s="426"/>
      <c r="U36" s="427"/>
      <c r="V36" s="428"/>
      <c r="W36" s="537"/>
      <c r="X36" s="538"/>
      <c r="Y36" s="538"/>
      <c r="Z36" s="538"/>
      <c r="AA36" s="538"/>
      <c r="AB36" s="538"/>
      <c r="AC36" s="538"/>
      <c r="AD36" s="538"/>
      <c r="AE36" s="539"/>
      <c r="AF36" s="330">
        <f>SUM(H36,K36,N36,Q36,T36)</f>
        <v>0</v>
      </c>
      <c r="AG36" s="331"/>
      <c r="AH36" s="332"/>
      <c r="AI36" s="341"/>
      <c r="AJ36" s="634">
        <v>56100</v>
      </c>
      <c r="AK36" s="635"/>
      <c r="AL36" s="636"/>
      <c r="AM36" s="637">
        <f>AJ36*AE2/100</f>
        <v>33660</v>
      </c>
      <c r="AN36" s="635"/>
      <c r="AO36" s="636"/>
      <c r="AP36" s="637">
        <f>AM36*AF36</f>
        <v>0</v>
      </c>
      <c r="AQ36" s="635"/>
      <c r="AR36" s="638"/>
    </row>
    <row r="37" spans="1:44" ht="21" customHeight="1" thickBot="1" x14ac:dyDescent="0.9">
      <c r="A37" s="661"/>
      <c r="B37" s="662"/>
      <c r="C37" s="645"/>
      <c r="D37" s="218" t="s">
        <v>109</v>
      </c>
      <c r="E37" s="626"/>
      <c r="F37" s="626"/>
      <c r="G37" s="627"/>
      <c r="H37" s="663"/>
      <c r="I37" s="664"/>
      <c r="J37" s="665"/>
      <c r="K37" s="663"/>
      <c r="L37" s="664"/>
      <c r="M37" s="665"/>
      <c r="N37" s="663"/>
      <c r="O37" s="664"/>
      <c r="P37" s="665"/>
      <c r="Q37" s="663"/>
      <c r="R37" s="664"/>
      <c r="S37" s="665"/>
      <c r="T37" s="663"/>
      <c r="U37" s="664"/>
      <c r="V37" s="665"/>
      <c r="W37" s="540"/>
      <c r="X37" s="541"/>
      <c r="Y37" s="541"/>
      <c r="Z37" s="541"/>
      <c r="AA37" s="541"/>
      <c r="AB37" s="541"/>
      <c r="AC37" s="541"/>
      <c r="AD37" s="541"/>
      <c r="AE37" s="542"/>
      <c r="AF37" s="666">
        <f>SUM(H37,K37,N37,Q37,T37)</f>
        <v>0</v>
      </c>
      <c r="AG37" s="667"/>
      <c r="AH37" s="668"/>
      <c r="AI37" s="341"/>
      <c r="AJ37" s="639">
        <v>4400</v>
      </c>
      <c r="AK37" s="640"/>
      <c r="AL37" s="641"/>
      <c r="AM37" s="654">
        <f>AJ37*AL2/100</f>
        <v>4180</v>
      </c>
      <c r="AN37" s="640"/>
      <c r="AO37" s="641"/>
      <c r="AP37" s="654">
        <f t="shared" si="3"/>
        <v>0</v>
      </c>
      <c r="AQ37" s="640"/>
      <c r="AR37" s="655"/>
    </row>
    <row r="38" spans="1:44" ht="28.05" customHeight="1" thickBot="1" x14ac:dyDescent="0.9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131" t="s">
        <v>23</v>
      </c>
      <c r="AD38" s="422">
        <f>SUM(AF32,AF34,AF36)</f>
        <v>0</v>
      </c>
      <c r="AE38" s="422"/>
      <c r="AF38" s="422"/>
      <c r="AG38" s="422"/>
      <c r="AH38" s="132" t="s">
        <v>36</v>
      </c>
      <c r="AI38" s="341"/>
      <c r="AJ38" s="42"/>
      <c r="AK38" s="42"/>
      <c r="AL38" s="42"/>
      <c r="AM38" s="42"/>
      <c r="AN38" s="42"/>
      <c r="AO38" s="42"/>
      <c r="AP38" s="42"/>
      <c r="AQ38" s="42"/>
      <c r="AR38" s="42"/>
    </row>
    <row r="39" spans="1:44" ht="28.05" customHeight="1" thickBot="1" x14ac:dyDescent="0.9">
      <c r="A39" s="269" t="s">
        <v>60</v>
      </c>
      <c r="B39" s="269"/>
      <c r="C39" s="269"/>
      <c r="D39" s="269"/>
      <c r="E39" s="269"/>
      <c r="F39" s="269"/>
      <c r="G39" s="269"/>
      <c r="H39" s="269"/>
      <c r="I39" s="269"/>
      <c r="J39" s="269"/>
      <c r="K39" s="269"/>
      <c r="L39" s="269"/>
      <c r="M39" s="269"/>
      <c r="N39" s="269"/>
      <c r="O39" s="269"/>
      <c r="P39" s="269"/>
      <c r="Q39" s="269"/>
      <c r="R39" s="269"/>
      <c r="S39" s="269"/>
      <c r="T39" s="269"/>
      <c r="U39" s="269"/>
      <c r="V39" s="269"/>
      <c r="W39" s="269"/>
      <c r="X39" s="269"/>
      <c r="Y39" s="269"/>
      <c r="Z39" s="269"/>
      <c r="AA39" s="269"/>
      <c r="AB39" s="269"/>
      <c r="AC39" s="269"/>
      <c r="AD39" s="269"/>
      <c r="AE39" s="269"/>
      <c r="AF39" s="269"/>
      <c r="AG39" s="269"/>
      <c r="AH39" s="269"/>
      <c r="AI39" s="133"/>
      <c r="AJ39" s="134"/>
      <c r="AK39" s="134"/>
      <c r="AL39" s="134"/>
      <c r="AM39" s="134"/>
      <c r="AN39" s="134"/>
      <c r="AO39" s="134"/>
      <c r="AP39" s="134"/>
      <c r="AQ39" s="134"/>
      <c r="AR39" s="134"/>
    </row>
    <row r="40" spans="1:44" ht="20" customHeight="1" x14ac:dyDescent="0.85">
      <c r="A40" s="408" t="s">
        <v>20</v>
      </c>
      <c r="B40" s="409"/>
      <c r="C40" s="412" t="s">
        <v>21</v>
      </c>
      <c r="D40" s="409" t="s">
        <v>22</v>
      </c>
      <c r="E40" s="670" t="s">
        <v>65</v>
      </c>
      <c r="F40" s="290"/>
      <c r="G40" s="290"/>
      <c r="H40" s="290"/>
      <c r="I40" s="290"/>
      <c r="J40" s="291"/>
      <c r="K40" s="671" t="s">
        <v>66</v>
      </c>
      <c r="L40" s="290"/>
      <c r="M40" s="290"/>
      <c r="N40" s="290"/>
      <c r="O40" s="290"/>
      <c r="P40" s="291"/>
      <c r="Q40" s="671" t="s">
        <v>67</v>
      </c>
      <c r="R40" s="290"/>
      <c r="S40" s="290"/>
      <c r="T40" s="290"/>
      <c r="U40" s="290"/>
      <c r="V40" s="291"/>
      <c r="W40" s="534"/>
      <c r="X40" s="535"/>
      <c r="Y40" s="535"/>
      <c r="Z40" s="535"/>
      <c r="AA40" s="535"/>
      <c r="AB40" s="535"/>
      <c r="AC40" s="535"/>
      <c r="AD40" s="535"/>
      <c r="AE40" s="536"/>
      <c r="AF40" s="283" t="s">
        <v>23</v>
      </c>
      <c r="AG40" s="284"/>
      <c r="AH40" s="285"/>
      <c r="AI40" s="133"/>
      <c r="AJ40" s="286" t="s">
        <v>24</v>
      </c>
      <c r="AK40" s="273"/>
      <c r="AL40" s="287"/>
      <c r="AM40" s="272" t="s">
        <v>25</v>
      </c>
      <c r="AN40" s="273"/>
      <c r="AO40" s="287"/>
      <c r="AP40" s="272" t="s">
        <v>26</v>
      </c>
      <c r="AQ40" s="273"/>
      <c r="AR40" s="274"/>
    </row>
    <row r="41" spans="1:44" ht="20" customHeight="1" thickBot="1" x14ac:dyDescent="0.9">
      <c r="A41" s="410"/>
      <c r="B41" s="411"/>
      <c r="C41" s="413"/>
      <c r="D41" s="411"/>
      <c r="E41" s="669" t="s">
        <v>27</v>
      </c>
      <c r="F41" s="629"/>
      <c r="G41" s="629"/>
      <c r="H41" s="629"/>
      <c r="I41" s="629"/>
      <c r="J41" s="630"/>
      <c r="K41" s="628" t="s">
        <v>27</v>
      </c>
      <c r="L41" s="629"/>
      <c r="M41" s="629"/>
      <c r="N41" s="629"/>
      <c r="O41" s="629"/>
      <c r="P41" s="630"/>
      <c r="Q41" s="628" t="s">
        <v>27</v>
      </c>
      <c r="R41" s="629"/>
      <c r="S41" s="629"/>
      <c r="T41" s="629"/>
      <c r="U41" s="629"/>
      <c r="V41" s="630"/>
      <c r="W41" s="537"/>
      <c r="X41" s="538"/>
      <c r="Y41" s="538"/>
      <c r="Z41" s="538"/>
      <c r="AA41" s="538"/>
      <c r="AB41" s="538"/>
      <c r="AC41" s="538"/>
      <c r="AD41" s="538"/>
      <c r="AE41" s="539"/>
      <c r="AF41" s="631" t="s">
        <v>27</v>
      </c>
      <c r="AG41" s="632"/>
      <c r="AH41" s="633"/>
      <c r="AI41" s="133"/>
      <c r="AJ41" s="288"/>
      <c r="AK41" s="276"/>
      <c r="AL41" s="289"/>
      <c r="AM41" s="275"/>
      <c r="AN41" s="276"/>
      <c r="AO41" s="289"/>
      <c r="AP41" s="275"/>
      <c r="AQ41" s="276"/>
      <c r="AR41" s="277"/>
    </row>
    <row r="42" spans="1:44" ht="28.05" customHeight="1" thickTop="1" x14ac:dyDescent="1.05">
      <c r="A42" s="416" t="s">
        <v>68</v>
      </c>
      <c r="B42" s="672"/>
      <c r="C42" s="643" t="s">
        <v>126</v>
      </c>
      <c r="D42" s="219" t="s">
        <v>30</v>
      </c>
      <c r="E42" s="298"/>
      <c r="F42" s="296"/>
      <c r="G42" s="296"/>
      <c r="H42" s="296"/>
      <c r="I42" s="296"/>
      <c r="J42" s="297"/>
      <c r="K42" s="298"/>
      <c r="L42" s="296"/>
      <c r="M42" s="296"/>
      <c r="N42" s="296"/>
      <c r="O42" s="296"/>
      <c r="P42" s="297"/>
      <c r="Q42" s="298"/>
      <c r="R42" s="296"/>
      <c r="S42" s="296"/>
      <c r="T42" s="296"/>
      <c r="U42" s="296"/>
      <c r="V42" s="297"/>
      <c r="W42" s="537"/>
      <c r="X42" s="538"/>
      <c r="Y42" s="538"/>
      <c r="Z42" s="538"/>
      <c r="AA42" s="538"/>
      <c r="AB42" s="538"/>
      <c r="AC42" s="538"/>
      <c r="AD42" s="538"/>
      <c r="AE42" s="539"/>
      <c r="AF42" s="330">
        <f t="shared" ref="AF42:AF47" si="4">SUM(E42,K42,Q42)</f>
        <v>0</v>
      </c>
      <c r="AG42" s="331"/>
      <c r="AH42" s="332"/>
      <c r="AI42" s="133"/>
      <c r="AJ42" s="634">
        <v>46200</v>
      </c>
      <c r="AK42" s="635"/>
      <c r="AL42" s="636"/>
      <c r="AM42" s="637">
        <f>AJ42*AE2/100</f>
        <v>27720</v>
      </c>
      <c r="AN42" s="635"/>
      <c r="AO42" s="636"/>
      <c r="AP42" s="637">
        <f>AM42*AF42</f>
        <v>0</v>
      </c>
      <c r="AQ42" s="635"/>
      <c r="AR42" s="638"/>
    </row>
    <row r="43" spans="1:44" ht="20.350000000000001" customHeight="1" thickBot="1" x14ac:dyDescent="0.9">
      <c r="A43" s="552" t="s">
        <v>69</v>
      </c>
      <c r="B43" s="660"/>
      <c r="C43" s="644"/>
      <c r="D43" s="224" t="s">
        <v>106</v>
      </c>
      <c r="E43" s="676"/>
      <c r="F43" s="677"/>
      <c r="G43" s="677"/>
      <c r="H43" s="677"/>
      <c r="I43" s="677"/>
      <c r="J43" s="678"/>
      <c r="K43" s="657"/>
      <c r="L43" s="658"/>
      <c r="M43" s="658"/>
      <c r="N43" s="658"/>
      <c r="O43" s="658"/>
      <c r="P43" s="659"/>
      <c r="Q43" s="657"/>
      <c r="R43" s="658"/>
      <c r="S43" s="658"/>
      <c r="T43" s="658"/>
      <c r="U43" s="658"/>
      <c r="V43" s="659"/>
      <c r="W43" s="537"/>
      <c r="X43" s="538"/>
      <c r="Y43" s="538"/>
      <c r="Z43" s="538"/>
      <c r="AA43" s="538"/>
      <c r="AB43" s="538"/>
      <c r="AC43" s="538"/>
      <c r="AD43" s="538"/>
      <c r="AE43" s="539"/>
      <c r="AF43" s="651">
        <f t="shared" si="4"/>
        <v>0</v>
      </c>
      <c r="AG43" s="652"/>
      <c r="AH43" s="653"/>
      <c r="AI43" s="133"/>
      <c r="AJ43" s="639">
        <v>4400</v>
      </c>
      <c r="AK43" s="640"/>
      <c r="AL43" s="641"/>
      <c r="AM43" s="654">
        <f>AJ43*AL2/100</f>
        <v>4180</v>
      </c>
      <c r="AN43" s="640"/>
      <c r="AO43" s="641"/>
      <c r="AP43" s="654">
        <f>AM43*AF43</f>
        <v>0</v>
      </c>
      <c r="AQ43" s="640"/>
      <c r="AR43" s="655"/>
    </row>
    <row r="44" spans="1:44" ht="28.05" customHeight="1" thickTop="1" x14ac:dyDescent="1.05">
      <c r="A44" s="552"/>
      <c r="B44" s="660"/>
      <c r="C44" s="644"/>
      <c r="D44" s="220" t="s">
        <v>70</v>
      </c>
      <c r="E44" s="673"/>
      <c r="F44" s="674"/>
      <c r="G44" s="674"/>
      <c r="H44" s="674"/>
      <c r="I44" s="674"/>
      <c r="J44" s="675"/>
      <c r="K44" s="426"/>
      <c r="L44" s="427"/>
      <c r="M44" s="427"/>
      <c r="N44" s="427"/>
      <c r="O44" s="427"/>
      <c r="P44" s="428"/>
      <c r="Q44" s="426"/>
      <c r="R44" s="427"/>
      <c r="S44" s="427"/>
      <c r="T44" s="427"/>
      <c r="U44" s="427"/>
      <c r="V44" s="428"/>
      <c r="W44" s="537"/>
      <c r="X44" s="538"/>
      <c r="Y44" s="538"/>
      <c r="Z44" s="538"/>
      <c r="AA44" s="538"/>
      <c r="AB44" s="538"/>
      <c r="AC44" s="538"/>
      <c r="AD44" s="538"/>
      <c r="AE44" s="539"/>
      <c r="AF44" s="330">
        <f t="shared" si="4"/>
        <v>0</v>
      </c>
      <c r="AG44" s="331"/>
      <c r="AH44" s="332"/>
      <c r="AI44" s="133"/>
      <c r="AJ44" s="634">
        <v>46200</v>
      </c>
      <c r="AK44" s="635"/>
      <c r="AL44" s="636"/>
      <c r="AM44" s="637">
        <f>AJ44*AE2/100</f>
        <v>27720</v>
      </c>
      <c r="AN44" s="635"/>
      <c r="AO44" s="636"/>
      <c r="AP44" s="637">
        <f t="shared" ref="AP44:AP47" si="5">AM44*AF44</f>
        <v>0</v>
      </c>
      <c r="AQ44" s="635"/>
      <c r="AR44" s="638"/>
    </row>
    <row r="45" spans="1:44" ht="21" customHeight="1" thickBot="1" x14ac:dyDescent="0.9">
      <c r="A45" s="27"/>
      <c r="B45" s="94"/>
      <c r="C45" s="644"/>
      <c r="D45" s="225" t="s">
        <v>118</v>
      </c>
      <c r="E45" s="676"/>
      <c r="F45" s="677"/>
      <c r="G45" s="677"/>
      <c r="H45" s="677"/>
      <c r="I45" s="677"/>
      <c r="J45" s="678"/>
      <c r="K45" s="648"/>
      <c r="L45" s="649"/>
      <c r="M45" s="649"/>
      <c r="N45" s="649"/>
      <c r="O45" s="649"/>
      <c r="P45" s="650"/>
      <c r="Q45" s="648"/>
      <c r="R45" s="649"/>
      <c r="S45" s="649"/>
      <c r="T45" s="649"/>
      <c r="U45" s="649"/>
      <c r="V45" s="650"/>
      <c r="W45" s="537"/>
      <c r="X45" s="538"/>
      <c r="Y45" s="538"/>
      <c r="Z45" s="538"/>
      <c r="AA45" s="538"/>
      <c r="AB45" s="538"/>
      <c r="AC45" s="538"/>
      <c r="AD45" s="538"/>
      <c r="AE45" s="539"/>
      <c r="AF45" s="651">
        <f t="shared" si="4"/>
        <v>0</v>
      </c>
      <c r="AG45" s="652"/>
      <c r="AH45" s="653"/>
      <c r="AI45" s="133"/>
      <c r="AJ45" s="639">
        <v>4400</v>
      </c>
      <c r="AK45" s="640"/>
      <c r="AL45" s="641"/>
      <c r="AM45" s="654">
        <f>AJ45*AL2/100</f>
        <v>4180</v>
      </c>
      <c r="AN45" s="640"/>
      <c r="AO45" s="641"/>
      <c r="AP45" s="654">
        <f>AM45*AF45</f>
        <v>0</v>
      </c>
      <c r="AQ45" s="640"/>
      <c r="AR45" s="655"/>
    </row>
    <row r="46" spans="1:44" ht="28.05" customHeight="1" thickTop="1" x14ac:dyDescent="1.05">
      <c r="A46" s="646" t="s">
        <v>71</v>
      </c>
      <c r="B46" s="686"/>
      <c r="C46" s="644"/>
      <c r="D46" s="222" t="s">
        <v>72</v>
      </c>
      <c r="E46" s="673"/>
      <c r="F46" s="674"/>
      <c r="G46" s="674"/>
      <c r="H46" s="674"/>
      <c r="I46" s="674"/>
      <c r="J46" s="675"/>
      <c r="K46" s="426"/>
      <c r="L46" s="427"/>
      <c r="M46" s="427"/>
      <c r="N46" s="427"/>
      <c r="O46" s="427"/>
      <c r="P46" s="428"/>
      <c r="Q46" s="426"/>
      <c r="R46" s="427"/>
      <c r="S46" s="427"/>
      <c r="T46" s="427"/>
      <c r="U46" s="427"/>
      <c r="V46" s="428"/>
      <c r="W46" s="537"/>
      <c r="X46" s="538"/>
      <c r="Y46" s="538"/>
      <c r="Z46" s="538"/>
      <c r="AA46" s="538"/>
      <c r="AB46" s="538"/>
      <c r="AC46" s="538"/>
      <c r="AD46" s="538"/>
      <c r="AE46" s="539"/>
      <c r="AF46" s="330">
        <f t="shared" si="4"/>
        <v>0</v>
      </c>
      <c r="AG46" s="331"/>
      <c r="AH46" s="332"/>
      <c r="AI46" s="133"/>
      <c r="AJ46" s="634">
        <v>46200</v>
      </c>
      <c r="AK46" s="635"/>
      <c r="AL46" s="636"/>
      <c r="AM46" s="637">
        <f>AJ46*AE2/100</f>
        <v>27720</v>
      </c>
      <c r="AN46" s="635"/>
      <c r="AO46" s="636"/>
      <c r="AP46" s="637">
        <f>AM46*AF46</f>
        <v>0</v>
      </c>
      <c r="AQ46" s="635"/>
      <c r="AR46" s="638"/>
    </row>
    <row r="47" spans="1:44" ht="21" customHeight="1" thickBot="1" x14ac:dyDescent="0.9">
      <c r="A47" s="661"/>
      <c r="B47" s="679"/>
      <c r="C47" s="645"/>
      <c r="D47" s="227" t="s">
        <v>122</v>
      </c>
      <c r="E47" s="680"/>
      <c r="F47" s="681"/>
      <c r="G47" s="681"/>
      <c r="H47" s="681"/>
      <c r="I47" s="681"/>
      <c r="J47" s="682"/>
      <c r="K47" s="663"/>
      <c r="L47" s="664"/>
      <c r="M47" s="664"/>
      <c r="N47" s="664"/>
      <c r="O47" s="664"/>
      <c r="P47" s="665"/>
      <c r="Q47" s="663"/>
      <c r="R47" s="664"/>
      <c r="S47" s="664"/>
      <c r="T47" s="664"/>
      <c r="U47" s="664"/>
      <c r="V47" s="665"/>
      <c r="W47" s="540"/>
      <c r="X47" s="541"/>
      <c r="Y47" s="541"/>
      <c r="Z47" s="541"/>
      <c r="AA47" s="541"/>
      <c r="AB47" s="541"/>
      <c r="AC47" s="538"/>
      <c r="AD47" s="538"/>
      <c r="AE47" s="539"/>
      <c r="AF47" s="683">
        <f t="shared" si="4"/>
        <v>0</v>
      </c>
      <c r="AG47" s="684"/>
      <c r="AH47" s="685"/>
      <c r="AI47" s="133"/>
      <c r="AJ47" s="639">
        <v>4400</v>
      </c>
      <c r="AK47" s="640"/>
      <c r="AL47" s="641"/>
      <c r="AM47" s="654">
        <f>AJ47*AL2/100</f>
        <v>4180</v>
      </c>
      <c r="AN47" s="640"/>
      <c r="AO47" s="641"/>
      <c r="AP47" s="654">
        <f t="shared" si="5"/>
        <v>0</v>
      </c>
      <c r="AQ47" s="640"/>
      <c r="AR47" s="655"/>
    </row>
    <row r="48" spans="1:44" ht="28.05" customHeight="1" thickBot="1" x14ac:dyDescent="0.9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40" t="s">
        <v>23</v>
      </c>
      <c r="AD48" s="583">
        <f>SUM(AF42,AF44,AF46)</f>
        <v>0</v>
      </c>
      <c r="AE48" s="583"/>
      <c r="AF48" s="583"/>
      <c r="AG48" s="583"/>
      <c r="AH48" s="41" t="s">
        <v>36</v>
      </c>
      <c r="AI48" s="133"/>
      <c r="AJ48" s="42"/>
      <c r="AK48" s="42"/>
      <c r="AL48" s="42"/>
      <c r="AM48" s="42"/>
      <c r="AN48" s="42"/>
      <c r="AO48" s="42"/>
      <c r="AP48" s="42"/>
      <c r="AQ48" s="42"/>
      <c r="AR48" s="42"/>
    </row>
    <row r="49" spans="1:44" ht="28.05" customHeight="1" x14ac:dyDescent="0.85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134"/>
      <c r="AD49" s="134"/>
      <c r="AE49" s="134"/>
      <c r="AF49" s="134"/>
      <c r="AG49" s="134"/>
      <c r="AH49" s="134"/>
      <c r="AI49" s="133"/>
      <c r="AJ49" s="134"/>
      <c r="AK49" s="134"/>
      <c r="AL49" s="134"/>
      <c r="AM49" s="134"/>
      <c r="AN49" s="134"/>
      <c r="AO49" s="134"/>
      <c r="AP49" s="134"/>
      <c r="AQ49" s="134"/>
      <c r="AR49" s="134"/>
    </row>
    <row r="50" spans="1:44" ht="28.05" customHeight="1" x14ac:dyDescent="0.85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134"/>
      <c r="AD50" s="134"/>
      <c r="AE50" s="134"/>
      <c r="AF50" s="134"/>
      <c r="AG50" s="134"/>
      <c r="AH50" s="134"/>
      <c r="AI50" s="133"/>
      <c r="AJ50" s="134"/>
      <c r="AK50" s="134"/>
      <c r="AL50" s="134"/>
      <c r="AM50" s="134"/>
      <c r="AN50" s="134"/>
      <c r="AO50" s="134"/>
      <c r="AP50" s="134"/>
      <c r="AQ50" s="134"/>
      <c r="AR50" s="134"/>
    </row>
    <row r="51" spans="1:44" ht="28.05" customHeight="1" x14ac:dyDescent="0.8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134"/>
      <c r="AD51" s="134"/>
      <c r="AE51" s="134"/>
      <c r="AF51" s="134"/>
      <c r="AG51" s="134"/>
      <c r="AH51" s="134"/>
      <c r="AI51" s="133"/>
      <c r="AJ51" s="134"/>
      <c r="AK51" s="134"/>
      <c r="AL51" s="134"/>
      <c r="AM51" s="134"/>
      <c r="AN51" s="134"/>
      <c r="AO51" s="134"/>
      <c r="AP51" s="134"/>
      <c r="AQ51" s="134"/>
      <c r="AR51" s="134"/>
    </row>
    <row r="52" spans="1:44" ht="28.05" customHeight="1" x14ac:dyDescent="0.8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134"/>
      <c r="AD52" s="134"/>
      <c r="AE52" s="134"/>
      <c r="AF52" s="134"/>
      <c r="AG52" s="134"/>
      <c r="AH52" s="134"/>
      <c r="AI52" s="133"/>
      <c r="AJ52" s="134"/>
      <c r="AK52" s="134"/>
      <c r="AL52" s="134"/>
      <c r="AM52" s="134"/>
      <c r="AN52" s="134"/>
      <c r="AO52" s="134"/>
      <c r="AP52" s="134"/>
      <c r="AQ52" s="134"/>
      <c r="AR52" s="134"/>
    </row>
    <row r="53" spans="1:44" ht="28.05" customHeight="1" x14ac:dyDescent="0.8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134"/>
      <c r="AD53" s="134"/>
      <c r="AE53" s="134"/>
      <c r="AF53" s="134"/>
      <c r="AG53" s="134"/>
      <c r="AH53" s="134"/>
      <c r="AI53" s="133"/>
      <c r="AJ53" s="134"/>
      <c r="AK53" s="134"/>
      <c r="AL53" s="134"/>
      <c r="AM53" s="134"/>
      <c r="AN53" s="134"/>
      <c r="AO53" s="134"/>
      <c r="AP53" s="134"/>
      <c r="AQ53" s="134"/>
      <c r="AR53" s="134"/>
    </row>
    <row r="54" spans="1:44" ht="28.05" customHeight="1" x14ac:dyDescent="0.8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134"/>
      <c r="AD54" s="134"/>
      <c r="AE54" s="134"/>
      <c r="AF54" s="134"/>
      <c r="AG54" s="134"/>
      <c r="AH54" s="134"/>
      <c r="AI54" s="133"/>
      <c r="AJ54" s="134"/>
      <c r="AK54" s="134"/>
      <c r="AL54" s="134"/>
      <c r="AM54" s="134"/>
      <c r="AN54" s="134"/>
      <c r="AO54" s="134"/>
      <c r="AP54" s="134"/>
      <c r="AQ54" s="134"/>
      <c r="AR54" s="134"/>
    </row>
    <row r="55" spans="1:44" ht="28.05" customHeight="1" x14ac:dyDescent="0.8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134"/>
      <c r="AD55" s="134"/>
      <c r="AE55" s="134"/>
      <c r="AF55" s="134"/>
      <c r="AG55" s="134"/>
      <c r="AH55" s="134"/>
      <c r="AI55" s="133"/>
      <c r="AJ55" s="134"/>
      <c r="AK55" s="134"/>
      <c r="AL55" s="134"/>
      <c r="AM55" s="134"/>
      <c r="AN55" s="134"/>
      <c r="AO55" s="134"/>
      <c r="AP55" s="134"/>
      <c r="AQ55" s="134"/>
      <c r="AR55" s="134"/>
    </row>
    <row r="56" spans="1:44" ht="20.65" thickBot="1" x14ac:dyDescent="0.9">
      <c r="A56" s="269" t="s">
        <v>60</v>
      </c>
      <c r="B56" s="269"/>
      <c r="C56" s="269"/>
      <c r="D56" s="269"/>
      <c r="E56" s="269"/>
      <c r="F56" s="269"/>
      <c r="G56" s="269"/>
      <c r="H56" s="269"/>
      <c r="I56" s="269"/>
      <c r="J56" s="269"/>
      <c r="K56" s="269"/>
      <c r="L56" s="269"/>
      <c r="M56" s="269"/>
      <c r="N56" s="269"/>
      <c r="O56" s="269"/>
      <c r="P56" s="269"/>
      <c r="Q56" s="269"/>
      <c r="R56" s="269"/>
      <c r="S56" s="269"/>
      <c r="T56" s="269"/>
      <c r="U56" s="269"/>
      <c r="V56" s="269"/>
      <c r="W56" s="269"/>
      <c r="X56" s="269"/>
      <c r="Y56" s="269"/>
      <c r="Z56" s="269"/>
      <c r="AA56" s="269"/>
      <c r="AB56" s="269"/>
      <c r="AC56" s="269"/>
      <c r="AD56" s="269"/>
      <c r="AE56" s="269"/>
      <c r="AF56" s="269"/>
      <c r="AG56" s="269"/>
      <c r="AH56" s="269"/>
      <c r="AI56" s="81"/>
      <c r="AJ56" s="81"/>
      <c r="AK56" s="81"/>
      <c r="AL56" s="81"/>
      <c r="AM56" s="81"/>
      <c r="AN56" s="81"/>
      <c r="AO56" s="81"/>
      <c r="AP56" s="81"/>
      <c r="AQ56" s="81"/>
      <c r="AR56" s="81"/>
    </row>
    <row r="57" spans="1:44" ht="20" customHeight="1" x14ac:dyDescent="0.85">
      <c r="A57" s="408" t="s">
        <v>20</v>
      </c>
      <c r="B57" s="409"/>
      <c r="C57" s="412" t="s">
        <v>21</v>
      </c>
      <c r="D57" s="409" t="s">
        <v>22</v>
      </c>
      <c r="E57" s="290">
        <v>22</v>
      </c>
      <c r="F57" s="290"/>
      <c r="G57" s="291"/>
      <c r="H57" s="292">
        <v>22.5</v>
      </c>
      <c r="I57" s="290"/>
      <c r="J57" s="291"/>
      <c r="K57" s="292">
        <v>23</v>
      </c>
      <c r="L57" s="290"/>
      <c r="M57" s="291"/>
      <c r="N57" s="292">
        <v>23.5</v>
      </c>
      <c r="O57" s="290"/>
      <c r="P57" s="291"/>
      <c r="Q57" s="292">
        <v>24</v>
      </c>
      <c r="R57" s="290"/>
      <c r="S57" s="291"/>
      <c r="T57" s="292">
        <v>24.5</v>
      </c>
      <c r="U57" s="290"/>
      <c r="V57" s="291"/>
      <c r="W57" s="534"/>
      <c r="X57" s="535"/>
      <c r="Y57" s="535"/>
      <c r="Z57" s="535"/>
      <c r="AA57" s="535"/>
      <c r="AB57" s="535"/>
      <c r="AC57" s="535"/>
      <c r="AD57" s="535"/>
      <c r="AE57" s="536"/>
      <c r="AF57" s="283" t="s">
        <v>23</v>
      </c>
      <c r="AG57" s="284"/>
      <c r="AH57" s="285"/>
      <c r="AI57" s="341"/>
      <c r="AJ57" s="286" t="s">
        <v>24</v>
      </c>
      <c r="AK57" s="273"/>
      <c r="AL57" s="287"/>
      <c r="AM57" s="272" t="s">
        <v>25</v>
      </c>
      <c r="AN57" s="273"/>
      <c r="AO57" s="287"/>
      <c r="AP57" s="272" t="s">
        <v>26</v>
      </c>
      <c r="AQ57" s="273"/>
      <c r="AR57" s="274"/>
    </row>
    <row r="58" spans="1:44" ht="20" customHeight="1" thickBot="1" x14ac:dyDescent="0.9">
      <c r="A58" s="410"/>
      <c r="B58" s="411"/>
      <c r="C58" s="413"/>
      <c r="D58" s="411"/>
      <c r="E58" s="622"/>
      <c r="F58" s="622"/>
      <c r="G58" s="623"/>
      <c r="H58" s="628" t="s">
        <v>27</v>
      </c>
      <c r="I58" s="629"/>
      <c r="J58" s="630"/>
      <c r="K58" s="628" t="s">
        <v>27</v>
      </c>
      <c r="L58" s="629"/>
      <c r="M58" s="630"/>
      <c r="N58" s="628" t="s">
        <v>27</v>
      </c>
      <c r="O58" s="629"/>
      <c r="P58" s="630"/>
      <c r="Q58" s="628" t="s">
        <v>27</v>
      </c>
      <c r="R58" s="629"/>
      <c r="S58" s="630"/>
      <c r="T58" s="628" t="s">
        <v>27</v>
      </c>
      <c r="U58" s="629"/>
      <c r="V58" s="630"/>
      <c r="W58" s="537"/>
      <c r="X58" s="538"/>
      <c r="Y58" s="538"/>
      <c r="Z58" s="538"/>
      <c r="AA58" s="538"/>
      <c r="AB58" s="538"/>
      <c r="AC58" s="538"/>
      <c r="AD58" s="538"/>
      <c r="AE58" s="539"/>
      <c r="AF58" s="631" t="s">
        <v>27</v>
      </c>
      <c r="AG58" s="632"/>
      <c r="AH58" s="633"/>
      <c r="AI58" s="341"/>
      <c r="AJ58" s="288"/>
      <c r="AK58" s="276"/>
      <c r="AL58" s="289"/>
      <c r="AM58" s="275"/>
      <c r="AN58" s="276"/>
      <c r="AO58" s="289"/>
      <c r="AP58" s="275"/>
      <c r="AQ58" s="276"/>
      <c r="AR58" s="277"/>
    </row>
    <row r="59" spans="1:44" ht="28.05" customHeight="1" thickTop="1" x14ac:dyDescent="1.05">
      <c r="A59" s="416" t="s">
        <v>73</v>
      </c>
      <c r="B59" s="642"/>
      <c r="C59" s="687" t="s">
        <v>126</v>
      </c>
      <c r="D59" s="221" t="s">
        <v>30</v>
      </c>
      <c r="E59" s="624"/>
      <c r="F59" s="624"/>
      <c r="G59" s="625"/>
      <c r="H59" s="547"/>
      <c r="I59" s="547"/>
      <c r="J59" s="547"/>
      <c r="K59" s="547"/>
      <c r="L59" s="547"/>
      <c r="M59" s="547"/>
      <c r="N59" s="547"/>
      <c r="O59" s="547"/>
      <c r="P59" s="547"/>
      <c r="Q59" s="547"/>
      <c r="R59" s="547"/>
      <c r="S59" s="547"/>
      <c r="T59" s="547"/>
      <c r="U59" s="547"/>
      <c r="V59" s="547"/>
      <c r="W59" s="537"/>
      <c r="X59" s="538"/>
      <c r="Y59" s="538"/>
      <c r="Z59" s="538"/>
      <c r="AA59" s="538"/>
      <c r="AB59" s="538"/>
      <c r="AC59" s="538"/>
      <c r="AD59" s="538"/>
      <c r="AE59" s="539"/>
      <c r="AF59" s="330">
        <f t="shared" ref="AF59:AF66" si="6">SUM(H59,K59,N59,Q59,T59)</f>
        <v>0</v>
      </c>
      <c r="AG59" s="331"/>
      <c r="AH59" s="332"/>
      <c r="AI59" s="341"/>
      <c r="AJ59" s="634">
        <v>72600</v>
      </c>
      <c r="AK59" s="635"/>
      <c r="AL59" s="636"/>
      <c r="AM59" s="637">
        <f>AJ59*AE2/100</f>
        <v>43560</v>
      </c>
      <c r="AN59" s="635"/>
      <c r="AO59" s="636"/>
      <c r="AP59" s="637">
        <f t="shared" ref="AP59:AP66" si="7">AM59*AF59</f>
        <v>0</v>
      </c>
      <c r="AQ59" s="635"/>
      <c r="AR59" s="638"/>
    </row>
    <row r="60" spans="1:44" ht="20.350000000000001" customHeight="1" thickBot="1" x14ac:dyDescent="0.9">
      <c r="A60" s="552" t="s">
        <v>74</v>
      </c>
      <c r="B60" s="656"/>
      <c r="C60" s="688"/>
      <c r="D60" s="226" t="s">
        <v>106</v>
      </c>
      <c r="E60" s="624"/>
      <c r="F60" s="624"/>
      <c r="G60" s="625"/>
      <c r="H60" s="657"/>
      <c r="I60" s="658"/>
      <c r="J60" s="659"/>
      <c r="K60" s="657"/>
      <c r="L60" s="658"/>
      <c r="M60" s="659"/>
      <c r="N60" s="657"/>
      <c r="O60" s="658"/>
      <c r="P60" s="659"/>
      <c r="Q60" s="657"/>
      <c r="R60" s="658"/>
      <c r="S60" s="659"/>
      <c r="T60" s="657"/>
      <c r="U60" s="658"/>
      <c r="V60" s="659"/>
      <c r="W60" s="537"/>
      <c r="X60" s="538"/>
      <c r="Y60" s="538"/>
      <c r="Z60" s="538"/>
      <c r="AA60" s="538"/>
      <c r="AB60" s="538"/>
      <c r="AC60" s="538"/>
      <c r="AD60" s="538"/>
      <c r="AE60" s="539"/>
      <c r="AF60" s="651">
        <f t="shared" si="6"/>
        <v>0</v>
      </c>
      <c r="AG60" s="652"/>
      <c r="AH60" s="653"/>
      <c r="AI60" s="341"/>
      <c r="AJ60" s="639">
        <v>4400</v>
      </c>
      <c r="AK60" s="640"/>
      <c r="AL60" s="641"/>
      <c r="AM60" s="654">
        <f>AJ60*AL2/100</f>
        <v>4180</v>
      </c>
      <c r="AN60" s="640"/>
      <c r="AO60" s="641"/>
      <c r="AP60" s="654">
        <f t="shared" si="7"/>
        <v>0</v>
      </c>
      <c r="AQ60" s="640"/>
      <c r="AR60" s="655"/>
    </row>
    <row r="61" spans="1:44" ht="28.05" customHeight="1" thickTop="1" x14ac:dyDescent="1.05">
      <c r="A61" s="646"/>
      <c r="B61" s="647"/>
      <c r="C61" s="688"/>
      <c r="D61" s="223" t="s">
        <v>75</v>
      </c>
      <c r="E61" s="624"/>
      <c r="F61" s="624"/>
      <c r="G61" s="625"/>
      <c r="H61" s="435"/>
      <c r="I61" s="435"/>
      <c r="J61" s="435"/>
      <c r="K61" s="435"/>
      <c r="L61" s="435"/>
      <c r="M61" s="435"/>
      <c r="N61" s="426"/>
      <c r="O61" s="427"/>
      <c r="P61" s="428"/>
      <c r="Q61" s="426"/>
      <c r="R61" s="427"/>
      <c r="S61" s="428"/>
      <c r="T61" s="426"/>
      <c r="U61" s="427"/>
      <c r="V61" s="428"/>
      <c r="W61" s="537"/>
      <c r="X61" s="538"/>
      <c r="Y61" s="538"/>
      <c r="Z61" s="538"/>
      <c r="AA61" s="538"/>
      <c r="AB61" s="538"/>
      <c r="AC61" s="538"/>
      <c r="AD61" s="538"/>
      <c r="AE61" s="539"/>
      <c r="AF61" s="330">
        <f t="shared" si="6"/>
        <v>0</v>
      </c>
      <c r="AG61" s="331"/>
      <c r="AH61" s="332"/>
      <c r="AI61" s="341"/>
      <c r="AJ61" s="634">
        <v>69300</v>
      </c>
      <c r="AK61" s="635"/>
      <c r="AL61" s="636"/>
      <c r="AM61" s="690">
        <f>AJ61*AE2/100</f>
        <v>41580</v>
      </c>
      <c r="AN61" s="691"/>
      <c r="AO61" s="692"/>
      <c r="AP61" s="637">
        <f t="shared" si="7"/>
        <v>0</v>
      </c>
      <c r="AQ61" s="635"/>
      <c r="AR61" s="638"/>
    </row>
    <row r="62" spans="1:44" ht="21" customHeight="1" thickBot="1" x14ac:dyDescent="0.9">
      <c r="A62" s="646"/>
      <c r="B62" s="647"/>
      <c r="C62" s="688"/>
      <c r="D62" s="228" t="s">
        <v>119</v>
      </c>
      <c r="E62" s="624"/>
      <c r="F62" s="624"/>
      <c r="G62" s="625"/>
      <c r="H62" s="663"/>
      <c r="I62" s="664"/>
      <c r="J62" s="665"/>
      <c r="K62" s="663"/>
      <c r="L62" s="664"/>
      <c r="M62" s="665"/>
      <c r="N62" s="663"/>
      <c r="O62" s="664"/>
      <c r="P62" s="665"/>
      <c r="Q62" s="663"/>
      <c r="R62" s="664"/>
      <c r="S62" s="665"/>
      <c r="T62" s="663"/>
      <c r="U62" s="664"/>
      <c r="V62" s="665"/>
      <c r="W62" s="537"/>
      <c r="X62" s="538"/>
      <c r="Y62" s="538"/>
      <c r="Z62" s="538"/>
      <c r="AA62" s="538"/>
      <c r="AB62" s="538"/>
      <c r="AC62" s="538"/>
      <c r="AD62" s="538"/>
      <c r="AE62" s="539"/>
      <c r="AF62" s="666">
        <f t="shared" si="6"/>
        <v>0</v>
      </c>
      <c r="AG62" s="667"/>
      <c r="AH62" s="668"/>
      <c r="AI62" s="341"/>
      <c r="AJ62" s="639">
        <v>4400</v>
      </c>
      <c r="AK62" s="640"/>
      <c r="AL62" s="641"/>
      <c r="AM62" s="654">
        <f>AJ62*AL2/100</f>
        <v>4180</v>
      </c>
      <c r="AN62" s="640"/>
      <c r="AO62" s="641"/>
      <c r="AP62" s="654">
        <f t="shared" si="7"/>
        <v>0</v>
      </c>
      <c r="AQ62" s="640"/>
      <c r="AR62" s="655"/>
    </row>
    <row r="63" spans="1:44" ht="28.05" customHeight="1" thickTop="1" x14ac:dyDescent="1.05">
      <c r="A63" s="646"/>
      <c r="B63" s="647"/>
      <c r="C63" s="688"/>
      <c r="D63" s="223" t="s">
        <v>76</v>
      </c>
      <c r="E63" s="624"/>
      <c r="F63" s="624"/>
      <c r="G63" s="625"/>
      <c r="H63" s="435"/>
      <c r="I63" s="435"/>
      <c r="J63" s="435"/>
      <c r="K63" s="435"/>
      <c r="L63" s="435"/>
      <c r="M63" s="435"/>
      <c r="N63" s="426"/>
      <c r="O63" s="427"/>
      <c r="P63" s="428"/>
      <c r="Q63" s="426"/>
      <c r="R63" s="427"/>
      <c r="S63" s="428"/>
      <c r="T63" s="426"/>
      <c r="U63" s="427"/>
      <c r="V63" s="428"/>
      <c r="W63" s="537"/>
      <c r="X63" s="538"/>
      <c r="Y63" s="538"/>
      <c r="Z63" s="538"/>
      <c r="AA63" s="538"/>
      <c r="AB63" s="538"/>
      <c r="AC63" s="538"/>
      <c r="AD63" s="538"/>
      <c r="AE63" s="539"/>
      <c r="AF63" s="330">
        <f t="shared" si="6"/>
        <v>0</v>
      </c>
      <c r="AG63" s="331"/>
      <c r="AH63" s="332"/>
      <c r="AI63" s="341"/>
      <c r="AJ63" s="634">
        <v>69300</v>
      </c>
      <c r="AK63" s="635"/>
      <c r="AL63" s="636"/>
      <c r="AM63" s="690">
        <f>AJ63*AE2/100</f>
        <v>41580</v>
      </c>
      <c r="AN63" s="691"/>
      <c r="AO63" s="692"/>
      <c r="AP63" s="637">
        <f t="shared" si="7"/>
        <v>0</v>
      </c>
      <c r="AQ63" s="635"/>
      <c r="AR63" s="638"/>
    </row>
    <row r="64" spans="1:44" ht="21" customHeight="1" thickBot="1" x14ac:dyDescent="0.9">
      <c r="A64" s="646"/>
      <c r="B64" s="647"/>
      <c r="C64" s="688"/>
      <c r="D64" s="228" t="s">
        <v>120</v>
      </c>
      <c r="E64" s="624"/>
      <c r="F64" s="624"/>
      <c r="G64" s="625"/>
      <c r="H64" s="663"/>
      <c r="I64" s="664"/>
      <c r="J64" s="665"/>
      <c r="K64" s="663"/>
      <c r="L64" s="664"/>
      <c r="M64" s="665"/>
      <c r="N64" s="663"/>
      <c r="O64" s="664"/>
      <c r="P64" s="665"/>
      <c r="Q64" s="663"/>
      <c r="R64" s="664"/>
      <c r="S64" s="665"/>
      <c r="T64" s="663"/>
      <c r="U64" s="664"/>
      <c r="V64" s="665"/>
      <c r="W64" s="537"/>
      <c r="X64" s="538"/>
      <c r="Y64" s="538"/>
      <c r="Z64" s="538"/>
      <c r="AA64" s="538"/>
      <c r="AB64" s="538"/>
      <c r="AC64" s="538"/>
      <c r="AD64" s="538"/>
      <c r="AE64" s="539"/>
      <c r="AF64" s="666">
        <f t="shared" si="6"/>
        <v>0</v>
      </c>
      <c r="AG64" s="667"/>
      <c r="AH64" s="668"/>
      <c r="AI64" s="341"/>
      <c r="AJ64" s="639">
        <v>4400</v>
      </c>
      <c r="AK64" s="640"/>
      <c r="AL64" s="641"/>
      <c r="AM64" s="654">
        <f>AJ64*AL2/100</f>
        <v>4180</v>
      </c>
      <c r="AN64" s="640"/>
      <c r="AO64" s="641"/>
      <c r="AP64" s="654">
        <f t="shared" si="7"/>
        <v>0</v>
      </c>
      <c r="AQ64" s="640"/>
      <c r="AR64" s="655"/>
    </row>
    <row r="65" spans="1:44" ht="28.05" customHeight="1" thickTop="1" x14ac:dyDescent="1.05">
      <c r="A65" s="646" t="s">
        <v>77</v>
      </c>
      <c r="B65" s="647"/>
      <c r="C65" s="688"/>
      <c r="D65" s="223" t="s">
        <v>78</v>
      </c>
      <c r="E65" s="624"/>
      <c r="F65" s="624"/>
      <c r="G65" s="625"/>
      <c r="H65" s="435"/>
      <c r="I65" s="435"/>
      <c r="J65" s="435"/>
      <c r="K65" s="435"/>
      <c r="L65" s="435"/>
      <c r="M65" s="435"/>
      <c r="N65" s="426"/>
      <c r="O65" s="427"/>
      <c r="P65" s="428"/>
      <c r="Q65" s="426"/>
      <c r="R65" s="427"/>
      <c r="S65" s="428"/>
      <c r="T65" s="426"/>
      <c r="U65" s="427"/>
      <c r="V65" s="428"/>
      <c r="W65" s="537"/>
      <c r="X65" s="538"/>
      <c r="Y65" s="538"/>
      <c r="Z65" s="538"/>
      <c r="AA65" s="538"/>
      <c r="AB65" s="538"/>
      <c r="AC65" s="538"/>
      <c r="AD65" s="538"/>
      <c r="AE65" s="539"/>
      <c r="AF65" s="330">
        <f t="shared" si="6"/>
        <v>0</v>
      </c>
      <c r="AG65" s="331"/>
      <c r="AH65" s="332"/>
      <c r="AI65" s="341"/>
      <c r="AJ65" s="634">
        <v>93500</v>
      </c>
      <c r="AK65" s="635"/>
      <c r="AL65" s="636"/>
      <c r="AM65" s="637">
        <f>AJ65*AE2/100</f>
        <v>56100</v>
      </c>
      <c r="AN65" s="635"/>
      <c r="AO65" s="636"/>
      <c r="AP65" s="637">
        <f t="shared" si="7"/>
        <v>0</v>
      </c>
      <c r="AQ65" s="635"/>
      <c r="AR65" s="638"/>
    </row>
    <row r="66" spans="1:44" ht="21" customHeight="1" thickBot="1" x14ac:dyDescent="0.9">
      <c r="A66" s="661"/>
      <c r="B66" s="662"/>
      <c r="C66" s="689"/>
      <c r="D66" s="181" t="s">
        <v>121</v>
      </c>
      <c r="E66" s="626"/>
      <c r="F66" s="626"/>
      <c r="G66" s="627"/>
      <c r="H66" s="663"/>
      <c r="I66" s="664"/>
      <c r="J66" s="665"/>
      <c r="K66" s="663"/>
      <c r="L66" s="664"/>
      <c r="M66" s="665"/>
      <c r="N66" s="663"/>
      <c r="O66" s="664"/>
      <c r="P66" s="665"/>
      <c r="Q66" s="663"/>
      <c r="R66" s="664"/>
      <c r="S66" s="665"/>
      <c r="T66" s="663"/>
      <c r="U66" s="664"/>
      <c r="V66" s="665"/>
      <c r="W66" s="540"/>
      <c r="X66" s="541"/>
      <c r="Y66" s="541"/>
      <c r="Z66" s="541"/>
      <c r="AA66" s="541"/>
      <c r="AB66" s="541"/>
      <c r="AC66" s="541"/>
      <c r="AD66" s="541"/>
      <c r="AE66" s="542"/>
      <c r="AF66" s="666">
        <f t="shared" si="6"/>
        <v>0</v>
      </c>
      <c r="AG66" s="667"/>
      <c r="AH66" s="668"/>
      <c r="AI66" s="341"/>
      <c r="AJ66" s="639">
        <v>4400</v>
      </c>
      <c r="AK66" s="640"/>
      <c r="AL66" s="641"/>
      <c r="AM66" s="654">
        <f>AJ66*AL2/100</f>
        <v>4180</v>
      </c>
      <c r="AN66" s="640"/>
      <c r="AO66" s="641"/>
      <c r="AP66" s="654">
        <f t="shared" si="7"/>
        <v>0</v>
      </c>
      <c r="AQ66" s="640"/>
      <c r="AR66" s="655"/>
    </row>
    <row r="67" spans="1:44" ht="28.05" customHeight="1" thickBot="1" x14ac:dyDescent="0.9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131" t="s">
        <v>23</v>
      </c>
      <c r="AD67" s="422">
        <f>SUM(AF59,AF61,AF63,AF65)</f>
        <v>0</v>
      </c>
      <c r="AE67" s="422"/>
      <c r="AF67" s="422"/>
      <c r="AG67" s="422"/>
      <c r="AH67" s="132" t="s">
        <v>36</v>
      </c>
      <c r="AI67" s="341"/>
      <c r="AJ67" s="42"/>
      <c r="AK67" s="42"/>
      <c r="AL67" s="42"/>
      <c r="AM67" s="42"/>
      <c r="AN67" s="42"/>
      <c r="AO67" s="42"/>
      <c r="AP67" s="42"/>
      <c r="AQ67" s="42"/>
      <c r="AR67" s="42"/>
    </row>
    <row r="68" spans="1:44" ht="20.65" thickBot="1" x14ac:dyDescent="0.9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</row>
    <row r="69" spans="1:44" ht="20.25" customHeight="1" thickBot="1" x14ac:dyDescent="0.9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501" t="s">
        <v>79</v>
      </c>
      <c r="AD69" s="502"/>
      <c r="AE69" s="502"/>
      <c r="AF69" s="502"/>
      <c r="AG69" s="502"/>
      <c r="AH69" s="503"/>
      <c r="AI69" s="81"/>
      <c r="AJ69" s="501" t="s">
        <v>80</v>
      </c>
      <c r="AK69" s="502"/>
      <c r="AL69" s="502"/>
      <c r="AM69" s="502"/>
      <c r="AN69" s="503"/>
      <c r="AO69" s="693" t="s">
        <v>81</v>
      </c>
      <c r="AP69" s="694"/>
      <c r="AQ69" s="694"/>
      <c r="AR69" s="695"/>
    </row>
    <row r="70" spans="1:44" ht="20.25" customHeight="1" x14ac:dyDescent="0.85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507">
        <f>SUM(AD17,AD26,AD38,AD48,AD67)</f>
        <v>0</v>
      </c>
      <c r="AD70" s="508"/>
      <c r="AE70" s="508"/>
      <c r="AF70" s="508"/>
      <c r="AG70" s="508"/>
      <c r="AH70" s="509"/>
      <c r="AI70" s="81"/>
      <c r="AJ70" s="510">
        <f>SUM(AP7,AP9,AP11,AP13,AP15,AP21,AP32,AP34,AP36,AP42,AP44,AP46,AP59,AP61,AP63,AP65)</f>
        <v>0</v>
      </c>
      <c r="AK70" s="511"/>
      <c r="AL70" s="511"/>
      <c r="AM70" s="511"/>
      <c r="AN70" s="512"/>
      <c r="AO70" s="510">
        <f>SUM(AP8:AR8,AP10:AR10,AP12:AR12,AP14:AR14,AP16:AR16,AP25:AR25,AP33,AP35,AP37,AP43,AP45,AP47,AP60,AP62,AP64,AP66)</f>
        <v>0</v>
      </c>
      <c r="AP70" s="511"/>
      <c r="AQ70" s="511"/>
      <c r="AR70" s="512"/>
    </row>
    <row r="71" spans="1:44" ht="20.65" customHeight="1" thickBot="1" x14ac:dyDescent="0.9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522">
        <f>SUM(AF8,AF10,AF12,AF14,AF16,AF25,AF33,AF35,AF37,AF43,AF45,AF47,AF60,AF62,AF64,AF66)</f>
        <v>0</v>
      </c>
      <c r="AD71" s="523"/>
      <c r="AE71" s="523">
        <f>SUM(AG8,AG10,AG12,AG14,AG16,AG25)</f>
        <v>0</v>
      </c>
      <c r="AF71" s="523"/>
      <c r="AG71" s="523">
        <f>SUM(AH8,AH10,AH12,AH14,AH16,AH25)</f>
        <v>0</v>
      </c>
      <c r="AH71" s="524"/>
      <c r="AI71" s="81"/>
      <c r="AJ71" s="513"/>
      <c r="AK71" s="514"/>
      <c r="AL71" s="514"/>
      <c r="AM71" s="514"/>
      <c r="AN71" s="515"/>
      <c r="AO71" s="513"/>
      <c r="AP71" s="514"/>
      <c r="AQ71" s="514"/>
      <c r="AR71" s="515"/>
    </row>
    <row r="72" spans="1:44" ht="20.25" x14ac:dyDescent="0.85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81"/>
      <c r="AP72" s="81"/>
      <c r="AQ72" s="81"/>
      <c r="AR72" s="81"/>
    </row>
  </sheetData>
  <mergeCells count="380">
    <mergeCell ref="T65:V65"/>
    <mergeCell ref="AF65:AH65"/>
    <mergeCell ref="AJ65:AL65"/>
    <mergeCell ref="AM65:AO65"/>
    <mergeCell ref="AP65:AR65"/>
    <mergeCell ref="AF64:AH64"/>
    <mergeCell ref="AJ64:AL64"/>
    <mergeCell ref="AM64:AO64"/>
    <mergeCell ref="AC70:AH70"/>
    <mergeCell ref="AJ70:AN71"/>
    <mergeCell ref="AO70:AR71"/>
    <mergeCell ref="AC71:AD71"/>
    <mergeCell ref="AE71:AF71"/>
    <mergeCell ref="AG71:AH71"/>
    <mergeCell ref="AF66:AH66"/>
    <mergeCell ref="AJ66:AL66"/>
    <mergeCell ref="AM66:AO66"/>
    <mergeCell ref="AP66:AR66"/>
    <mergeCell ref="AD67:AG67"/>
    <mergeCell ref="AC69:AH69"/>
    <mergeCell ref="AJ69:AN69"/>
    <mergeCell ref="AO69:AR69"/>
    <mergeCell ref="Q63:S63"/>
    <mergeCell ref="T63:V63"/>
    <mergeCell ref="AF63:AH63"/>
    <mergeCell ref="AJ63:AL63"/>
    <mergeCell ref="AM63:AO63"/>
    <mergeCell ref="AP63:AR63"/>
    <mergeCell ref="A66:B66"/>
    <mergeCell ref="H66:J66"/>
    <mergeCell ref="K66:M66"/>
    <mergeCell ref="N66:P66"/>
    <mergeCell ref="Q66:S66"/>
    <mergeCell ref="T66:V66"/>
    <mergeCell ref="A64:B64"/>
    <mergeCell ref="H64:J64"/>
    <mergeCell ref="K64:M64"/>
    <mergeCell ref="N64:P64"/>
    <mergeCell ref="Q64:S64"/>
    <mergeCell ref="T64:V64"/>
    <mergeCell ref="AP64:AR64"/>
    <mergeCell ref="A65:B65"/>
    <mergeCell ref="H65:J65"/>
    <mergeCell ref="K65:M65"/>
    <mergeCell ref="N65:P65"/>
    <mergeCell ref="Q65:S65"/>
    <mergeCell ref="AM61:AO61"/>
    <mergeCell ref="AP61:AR61"/>
    <mergeCell ref="A62:B62"/>
    <mergeCell ref="H62:J62"/>
    <mergeCell ref="K62:M62"/>
    <mergeCell ref="N62:P62"/>
    <mergeCell ref="Q62:S62"/>
    <mergeCell ref="T62:V62"/>
    <mergeCell ref="AF62:AH62"/>
    <mergeCell ref="AJ62:AL62"/>
    <mergeCell ref="AM62:AO62"/>
    <mergeCell ref="AP62:AR62"/>
    <mergeCell ref="A60:B60"/>
    <mergeCell ref="H60:J60"/>
    <mergeCell ref="K60:M60"/>
    <mergeCell ref="N60:P60"/>
    <mergeCell ref="Q60:S60"/>
    <mergeCell ref="T60:V60"/>
    <mergeCell ref="AF60:AH60"/>
    <mergeCell ref="AJ60:AL60"/>
    <mergeCell ref="A59:B59"/>
    <mergeCell ref="C59:C66"/>
    <mergeCell ref="H59:J59"/>
    <mergeCell ref="K59:M59"/>
    <mergeCell ref="N59:P59"/>
    <mergeCell ref="A61:B61"/>
    <mergeCell ref="H61:J61"/>
    <mergeCell ref="K61:M61"/>
    <mergeCell ref="N61:P61"/>
    <mergeCell ref="Q61:S61"/>
    <mergeCell ref="T61:V61"/>
    <mergeCell ref="AF61:AH61"/>
    <mergeCell ref="A63:B63"/>
    <mergeCell ref="H63:J63"/>
    <mergeCell ref="K63:M63"/>
    <mergeCell ref="N63:P63"/>
    <mergeCell ref="AM57:AO58"/>
    <mergeCell ref="AP57:AR58"/>
    <mergeCell ref="E58:G66"/>
    <mergeCell ref="H58:J58"/>
    <mergeCell ref="K58:M58"/>
    <mergeCell ref="N58:P58"/>
    <mergeCell ref="Q58:S58"/>
    <mergeCell ref="T58:V58"/>
    <mergeCell ref="AF58:AH58"/>
    <mergeCell ref="Q59:S59"/>
    <mergeCell ref="Q57:S57"/>
    <mergeCell ref="T57:V57"/>
    <mergeCell ref="W57:AE66"/>
    <mergeCell ref="AF57:AH57"/>
    <mergeCell ref="AI57:AI67"/>
    <mergeCell ref="AJ57:AL58"/>
    <mergeCell ref="T59:V59"/>
    <mergeCell ref="AF59:AH59"/>
    <mergeCell ref="AJ59:AL59"/>
    <mergeCell ref="AJ61:AL61"/>
    <mergeCell ref="AM59:AO59"/>
    <mergeCell ref="AP59:AR59"/>
    <mergeCell ref="AM60:AO60"/>
    <mergeCell ref="AP60:AR60"/>
    <mergeCell ref="AD48:AG48"/>
    <mergeCell ref="A56:AH56"/>
    <mergeCell ref="A57:B58"/>
    <mergeCell ref="C57:C58"/>
    <mergeCell ref="D57:D58"/>
    <mergeCell ref="E57:G57"/>
    <mergeCell ref="H57:J57"/>
    <mergeCell ref="K57:M57"/>
    <mergeCell ref="N57:P57"/>
    <mergeCell ref="AJ45:AL45"/>
    <mergeCell ref="AM45:AO45"/>
    <mergeCell ref="AP45:AR45"/>
    <mergeCell ref="AM43:AO43"/>
    <mergeCell ref="AP43:AR43"/>
    <mergeCell ref="AJ46:AL46"/>
    <mergeCell ref="AM46:AO46"/>
    <mergeCell ref="AP46:AR46"/>
    <mergeCell ref="A47:B47"/>
    <mergeCell ref="E47:J47"/>
    <mergeCell ref="K47:P47"/>
    <mergeCell ref="Q47:V47"/>
    <mergeCell ref="AF47:AH47"/>
    <mergeCell ref="AJ47:AL47"/>
    <mergeCell ref="AM47:AO47"/>
    <mergeCell ref="A46:B46"/>
    <mergeCell ref="E46:J46"/>
    <mergeCell ref="K46:P46"/>
    <mergeCell ref="Q46:V46"/>
    <mergeCell ref="AF46:AH46"/>
    <mergeCell ref="AP47:AR47"/>
    <mergeCell ref="AJ44:AL44"/>
    <mergeCell ref="AM44:AO44"/>
    <mergeCell ref="E43:J43"/>
    <mergeCell ref="AJ43:AL43"/>
    <mergeCell ref="AP44:AR44"/>
    <mergeCell ref="AJ40:AL41"/>
    <mergeCell ref="AM40:AO41"/>
    <mergeCell ref="AP40:AR41"/>
    <mergeCell ref="AF42:AH42"/>
    <mergeCell ref="AJ42:AL42"/>
    <mergeCell ref="AM42:AO42"/>
    <mergeCell ref="AP42:AR42"/>
    <mergeCell ref="AF41:AH41"/>
    <mergeCell ref="K42:P42"/>
    <mergeCell ref="Q42:V42"/>
    <mergeCell ref="AD38:AG38"/>
    <mergeCell ref="A39:AH39"/>
    <mergeCell ref="A40:B41"/>
    <mergeCell ref="C40:C41"/>
    <mergeCell ref="D40:D41"/>
    <mergeCell ref="E40:J40"/>
    <mergeCell ref="K40:P40"/>
    <mergeCell ref="Q40:V40"/>
    <mergeCell ref="W40:AE47"/>
    <mergeCell ref="AF40:AH40"/>
    <mergeCell ref="A42:B42"/>
    <mergeCell ref="C42:C47"/>
    <mergeCell ref="A44:B44"/>
    <mergeCell ref="E44:J44"/>
    <mergeCell ref="K44:P44"/>
    <mergeCell ref="Q44:V44"/>
    <mergeCell ref="AF44:AH44"/>
    <mergeCell ref="K43:P43"/>
    <mergeCell ref="Q43:V43"/>
    <mergeCell ref="AF43:AH43"/>
    <mergeCell ref="E45:J45"/>
    <mergeCell ref="K45:P45"/>
    <mergeCell ref="Q45:V45"/>
    <mergeCell ref="AF45:AH45"/>
    <mergeCell ref="A43:B43"/>
    <mergeCell ref="AJ36:AL36"/>
    <mergeCell ref="AM36:AO36"/>
    <mergeCell ref="AP36:AR36"/>
    <mergeCell ref="A37:B37"/>
    <mergeCell ref="H37:J37"/>
    <mergeCell ref="K37:M37"/>
    <mergeCell ref="N37:P37"/>
    <mergeCell ref="Q37:S37"/>
    <mergeCell ref="T37:V37"/>
    <mergeCell ref="AF37:AH37"/>
    <mergeCell ref="AJ37:AL37"/>
    <mergeCell ref="AM37:AO37"/>
    <mergeCell ref="AP37:AR37"/>
    <mergeCell ref="Q36:S36"/>
    <mergeCell ref="T36:V36"/>
    <mergeCell ref="AF36:AH36"/>
    <mergeCell ref="E41:J41"/>
    <mergeCell ref="K41:P41"/>
    <mergeCell ref="Q41:V41"/>
    <mergeCell ref="E42:J42"/>
    <mergeCell ref="Q35:S35"/>
    <mergeCell ref="T35:V35"/>
    <mergeCell ref="AF35:AH35"/>
    <mergeCell ref="AJ35:AL35"/>
    <mergeCell ref="AM35:AO35"/>
    <mergeCell ref="AP35:AR35"/>
    <mergeCell ref="AM33:AO33"/>
    <mergeCell ref="AP33:AR33"/>
    <mergeCell ref="A34:B34"/>
    <mergeCell ref="H34:J34"/>
    <mergeCell ref="K34:M34"/>
    <mergeCell ref="N34:P34"/>
    <mergeCell ref="Q34:S34"/>
    <mergeCell ref="T34:V34"/>
    <mergeCell ref="AJ34:AL34"/>
    <mergeCell ref="AM34:AO34"/>
    <mergeCell ref="AP34:AR34"/>
    <mergeCell ref="A33:B33"/>
    <mergeCell ref="H33:J33"/>
    <mergeCell ref="K33:M33"/>
    <mergeCell ref="N33:P33"/>
    <mergeCell ref="Q33:S33"/>
    <mergeCell ref="T33:V33"/>
    <mergeCell ref="AF33:AH33"/>
    <mergeCell ref="A32:B32"/>
    <mergeCell ref="C32:C37"/>
    <mergeCell ref="H32:J32"/>
    <mergeCell ref="K32:M32"/>
    <mergeCell ref="N32:P32"/>
    <mergeCell ref="A36:B36"/>
    <mergeCell ref="H36:J36"/>
    <mergeCell ref="K36:M36"/>
    <mergeCell ref="N36:P36"/>
    <mergeCell ref="H35:J35"/>
    <mergeCell ref="K35:M35"/>
    <mergeCell ref="N35:P35"/>
    <mergeCell ref="AJ30:AL31"/>
    <mergeCell ref="AM30:AO31"/>
    <mergeCell ref="AP30:AR31"/>
    <mergeCell ref="E31:G37"/>
    <mergeCell ref="H31:J31"/>
    <mergeCell ref="K31:M31"/>
    <mergeCell ref="N31:P31"/>
    <mergeCell ref="Q31:S31"/>
    <mergeCell ref="T31:V31"/>
    <mergeCell ref="AF31:AH31"/>
    <mergeCell ref="N30:P30"/>
    <mergeCell ref="Q30:S30"/>
    <mergeCell ref="T30:V30"/>
    <mergeCell ref="W30:AE37"/>
    <mergeCell ref="AF30:AH30"/>
    <mergeCell ref="AI30:AI38"/>
    <mergeCell ref="Q32:S32"/>
    <mergeCell ref="T32:V32"/>
    <mergeCell ref="AF32:AH32"/>
    <mergeCell ref="AF34:AH34"/>
    <mergeCell ref="AJ32:AL32"/>
    <mergeCell ref="AM32:AO32"/>
    <mergeCell ref="AP32:AR32"/>
    <mergeCell ref="AJ33:AL33"/>
    <mergeCell ref="A30:B31"/>
    <mergeCell ref="C30:C31"/>
    <mergeCell ref="D30:D31"/>
    <mergeCell ref="E30:G30"/>
    <mergeCell ref="H30:J30"/>
    <mergeCell ref="K30:M30"/>
    <mergeCell ref="AM21:AO24"/>
    <mergeCell ref="AP21:AR24"/>
    <mergeCell ref="A22:B22"/>
    <mergeCell ref="A25:B25"/>
    <mergeCell ref="AD26:AG26"/>
    <mergeCell ref="A29:AH29"/>
    <mergeCell ref="K21:M24"/>
    <mergeCell ref="N21:P24"/>
    <mergeCell ref="Q21:S24"/>
    <mergeCell ref="T21:V24"/>
    <mergeCell ref="AF21:AH24"/>
    <mergeCell ref="AJ21:AL24"/>
    <mergeCell ref="W19:AE25"/>
    <mergeCell ref="AF19:AH19"/>
    <mergeCell ref="AJ19:AL20"/>
    <mergeCell ref="AM19:AO20"/>
    <mergeCell ref="AP19:AR20"/>
    <mergeCell ref="A21:B21"/>
    <mergeCell ref="A13:B13"/>
    <mergeCell ref="E13:G13"/>
    <mergeCell ref="H13:J13"/>
    <mergeCell ref="K13:M13"/>
    <mergeCell ref="N13:P13"/>
    <mergeCell ref="C21:C25"/>
    <mergeCell ref="E21:G24"/>
    <mergeCell ref="H21:J24"/>
    <mergeCell ref="AD17:AG17"/>
    <mergeCell ref="A19:B20"/>
    <mergeCell ref="C19:C20"/>
    <mergeCell ref="D19:D20"/>
    <mergeCell ref="E19:G19"/>
    <mergeCell ref="H19:J19"/>
    <mergeCell ref="K19:M19"/>
    <mergeCell ref="N19:P19"/>
    <mergeCell ref="Q19:S19"/>
    <mergeCell ref="T19:V19"/>
    <mergeCell ref="D21:D24"/>
    <mergeCell ref="AP7:AR7"/>
    <mergeCell ref="Q11:S11"/>
    <mergeCell ref="T11:V11"/>
    <mergeCell ref="AF11:AH11"/>
    <mergeCell ref="AJ11:AL11"/>
    <mergeCell ref="AM11:AO11"/>
    <mergeCell ref="AP11:AR11"/>
    <mergeCell ref="Q13:S13"/>
    <mergeCell ref="T13:V13"/>
    <mergeCell ref="AF13:AH13"/>
    <mergeCell ref="AJ13:AL13"/>
    <mergeCell ref="AM13:AO13"/>
    <mergeCell ref="AP13:AR13"/>
    <mergeCell ref="N9:P9"/>
    <mergeCell ref="Q9:S9"/>
    <mergeCell ref="A11:B11"/>
    <mergeCell ref="E11:G11"/>
    <mergeCell ref="H11:J11"/>
    <mergeCell ref="K11:M11"/>
    <mergeCell ref="N11:P11"/>
    <mergeCell ref="AJ7:AL7"/>
    <mergeCell ref="AM7:AO7"/>
    <mergeCell ref="A4:AH4"/>
    <mergeCell ref="A5:B6"/>
    <mergeCell ref="C5:C6"/>
    <mergeCell ref="D5:D6"/>
    <mergeCell ref="E5:G5"/>
    <mergeCell ref="H5:J5"/>
    <mergeCell ref="AM5:AO6"/>
    <mergeCell ref="AP5:AR6"/>
    <mergeCell ref="T5:V5"/>
    <mergeCell ref="AF5:AH5"/>
    <mergeCell ref="AI5:AI17"/>
    <mergeCell ref="AJ5:AL6"/>
    <mergeCell ref="T9:V9"/>
    <mergeCell ref="AF9:AH9"/>
    <mergeCell ref="AJ9:AL9"/>
    <mergeCell ref="AM9:AO9"/>
    <mergeCell ref="AP9:AR9"/>
    <mergeCell ref="A7:B7"/>
    <mergeCell ref="E7:G7"/>
    <mergeCell ref="A8:B8"/>
    <mergeCell ref="A9:B9"/>
    <mergeCell ref="E9:G9"/>
    <mergeCell ref="H9:J9"/>
    <mergeCell ref="K9:M9"/>
    <mergeCell ref="AN2:AR2"/>
    <mergeCell ref="A1:J2"/>
    <mergeCell ref="K1:S1"/>
    <mergeCell ref="T1:Y1"/>
    <mergeCell ref="Z1:AM1"/>
    <mergeCell ref="AN1:AR1"/>
    <mergeCell ref="K2:S2"/>
    <mergeCell ref="T2:Y2"/>
    <mergeCell ref="Z2:AD2"/>
    <mergeCell ref="AE2:AF2"/>
    <mergeCell ref="AH2:AK2"/>
    <mergeCell ref="AJ15:AL15"/>
    <mergeCell ref="AM15:AO15"/>
    <mergeCell ref="AP15:AR15"/>
    <mergeCell ref="A14:B16"/>
    <mergeCell ref="C7:C16"/>
    <mergeCell ref="W5:AE16"/>
    <mergeCell ref="AJ17:AM17"/>
    <mergeCell ref="E15:G15"/>
    <mergeCell ref="H15:J15"/>
    <mergeCell ref="K15:M15"/>
    <mergeCell ref="N15:P15"/>
    <mergeCell ref="Q15:S15"/>
    <mergeCell ref="T15:V15"/>
    <mergeCell ref="AF15:AH15"/>
    <mergeCell ref="T7:V7"/>
    <mergeCell ref="AF7:AH7"/>
    <mergeCell ref="H7:J7"/>
    <mergeCell ref="K7:M7"/>
    <mergeCell ref="K5:M5"/>
    <mergeCell ref="N5:P5"/>
    <mergeCell ref="Q5:S5"/>
    <mergeCell ref="N7:P7"/>
    <mergeCell ref="Q7:S7"/>
    <mergeCell ref="A12:B12"/>
  </mergeCells>
  <phoneticPr fontId="2"/>
  <printOptions horizontalCentered="1" verticalCentered="1"/>
  <pageMargins left="0" right="8.0128205128205121E-3" top="0.74803149606299213" bottom="0.74803149606299213" header="0.31496062992125984" footer="0.31496062992125984"/>
  <pageSetup paperSize="9" scale="75" fitToHeight="0" orientation="landscape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90603-013A-41FE-BC90-C019AE7FDAAD}">
  <sheetPr>
    <pageSetUpPr fitToPage="1"/>
  </sheetPr>
  <dimension ref="A1:AR42"/>
  <sheetViews>
    <sheetView tabSelected="1" view="pageLayout" zoomScale="62" zoomScaleNormal="125" zoomScalePageLayoutView="62" workbookViewId="0">
      <selection activeCell="AJ13" sqref="AJ13:AL13"/>
    </sheetView>
  </sheetViews>
  <sheetFormatPr defaultColWidth="11.38671875" defaultRowHeight="19.149999999999999" x14ac:dyDescent="0.85"/>
  <cols>
    <col min="1" max="2" width="5.77734375" style="11" customWidth="1"/>
    <col min="3" max="3" width="10.27734375" style="11" customWidth="1"/>
    <col min="4" max="4" width="5.33203125" style="11" customWidth="1"/>
    <col min="5" max="36" width="3.21875" style="11" customWidth="1"/>
    <col min="37" max="37" width="3.71875" style="11" customWidth="1"/>
    <col min="38" max="38" width="5.38671875" style="11" customWidth="1"/>
    <col min="39" max="39" width="4.83203125" style="11" customWidth="1"/>
    <col min="40" max="40" width="3.71875" style="11" customWidth="1"/>
    <col min="41" max="41" width="3.83203125" style="11" customWidth="1"/>
    <col min="42" max="42" width="4.38671875" style="11" customWidth="1"/>
    <col min="43" max="43" width="3.71875" style="11" customWidth="1"/>
    <col min="44" max="44" width="3.83203125" style="11" customWidth="1"/>
    <col min="45" max="16384" width="11.38671875" style="11"/>
  </cols>
  <sheetData>
    <row r="1" spans="1:44" ht="21.85" customHeight="1" x14ac:dyDescent="0.85">
      <c r="A1" s="358" t="s">
        <v>100</v>
      </c>
      <c r="B1" s="358"/>
      <c r="C1" s="358"/>
      <c r="D1" s="358"/>
      <c r="E1" s="358"/>
      <c r="F1" s="358"/>
      <c r="G1" s="358"/>
      <c r="H1" s="358"/>
      <c r="I1" s="358"/>
      <c r="J1" s="358"/>
      <c r="K1" s="359" t="s">
        <v>0</v>
      </c>
      <c r="L1" s="360"/>
      <c r="M1" s="360"/>
      <c r="N1" s="360"/>
      <c r="O1" s="360"/>
      <c r="P1" s="360"/>
      <c r="Q1" s="360"/>
      <c r="R1" s="360"/>
      <c r="S1" s="361"/>
      <c r="T1" s="362" t="s">
        <v>1</v>
      </c>
      <c r="U1" s="360"/>
      <c r="V1" s="360"/>
      <c r="W1" s="360"/>
      <c r="X1" s="360"/>
      <c r="Y1" s="361"/>
      <c r="Z1" s="363" t="s">
        <v>2</v>
      </c>
      <c r="AA1" s="364"/>
      <c r="AB1" s="364"/>
      <c r="AC1" s="364"/>
      <c r="AD1" s="364"/>
      <c r="AE1" s="364"/>
      <c r="AF1" s="364"/>
      <c r="AG1" s="364"/>
      <c r="AH1" s="364"/>
      <c r="AI1" s="364"/>
      <c r="AJ1" s="364"/>
      <c r="AK1" s="364"/>
      <c r="AL1" s="364"/>
      <c r="AM1" s="365"/>
      <c r="AN1" s="366" t="s">
        <v>3</v>
      </c>
      <c r="AO1" s="367"/>
      <c r="AP1" s="367"/>
      <c r="AQ1" s="367"/>
      <c r="AR1" s="368"/>
    </row>
    <row r="2" spans="1:44" ht="31.05" customHeight="1" thickBot="1" x14ac:dyDescent="0.9">
      <c r="A2" s="358"/>
      <c r="B2" s="358"/>
      <c r="C2" s="358"/>
      <c r="D2" s="358"/>
      <c r="E2" s="358"/>
      <c r="F2" s="358"/>
      <c r="G2" s="358"/>
      <c r="H2" s="358"/>
      <c r="I2" s="358"/>
      <c r="J2" s="358"/>
      <c r="K2" s="369">
        <v>2026</v>
      </c>
      <c r="L2" s="370"/>
      <c r="M2" s="370"/>
      <c r="N2" s="370"/>
      <c r="O2" s="370"/>
      <c r="P2" s="370"/>
      <c r="Q2" s="370"/>
      <c r="R2" s="370"/>
      <c r="S2" s="371"/>
      <c r="T2" s="372" t="s">
        <v>101</v>
      </c>
      <c r="U2" s="373"/>
      <c r="V2" s="373"/>
      <c r="W2" s="373"/>
      <c r="X2" s="373"/>
      <c r="Y2" s="374"/>
      <c r="Z2" s="375" t="s">
        <v>4</v>
      </c>
      <c r="AA2" s="376"/>
      <c r="AB2" s="376"/>
      <c r="AC2" s="376"/>
      <c r="AD2" s="376"/>
      <c r="AE2" s="377">
        <v>60</v>
      </c>
      <c r="AF2" s="377"/>
      <c r="AG2" s="2" t="s">
        <v>5</v>
      </c>
      <c r="AH2" s="376" t="s">
        <v>6</v>
      </c>
      <c r="AI2" s="376"/>
      <c r="AJ2" s="376"/>
      <c r="AK2" s="376"/>
      <c r="AL2" s="3">
        <v>95</v>
      </c>
      <c r="AM2" s="2" t="s">
        <v>5</v>
      </c>
      <c r="AN2" s="342" t="s">
        <v>102</v>
      </c>
      <c r="AO2" s="343"/>
      <c r="AP2" s="343"/>
      <c r="AQ2" s="343"/>
      <c r="AR2" s="344"/>
    </row>
    <row r="3" spans="1:44" ht="9" customHeight="1" x14ac:dyDescent="0.85"/>
    <row r="4" spans="1:44" x14ac:dyDescent="0.85">
      <c r="A4" s="839" t="s">
        <v>18</v>
      </c>
      <c r="B4" s="839"/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39"/>
      <c r="O4" s="839"/>
      <c r="P4" s="839"/>
      <c r="Q4" s="839"/>
      <c r="R4" s="839"/>
      <c r="S4" s="839"/>
      <c r="T4" s="839"/>
      <c r="U4" s="839"/>
      <c r="V4" s="839"/>
      <c r="W4" s="839"/>
      <c r="X4" s="839"/>
      <c r="Y4" s="839"/>
      <c r="Z4" s="839"/>
      <c r="AA4" s="839"/>
      <c r="AB4" s="839"/>
      <c r="AC4" s="839"/>
      <c r="AD4" s="839"/>
      <c r="AE4" s="839"/>
      <c r="AF4" s="839"/>
      <c r="AG4" s="839"/>
      <c r="AH4" s="839"/>
      <c r="AJ4" s="840"/>
      <c r="AK4" s="841"/>
      <c r="AL4" s="841"/>
      <c r="AM4" s="841"/>
      <c r="AN4" s="841"/>
      <c r="AO4" s="841"/>
      <c r="AP4" s="841"/>
      <c r="AQ4" s="841"/>
      <c r="AR4" s="841"/>
    </row>
    <row r="5" spans="1:44" x14ac:dyDescent="0.85">
      <c r="A5" s="136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J5" s="135"/>
      <c r="AK5" s="93"/>
      <c r="AL5" s="93"/>
      <c r="AM5" s="93"/>
      <c r="AN5" s="93"/>
      <c r="AO5" s="93"/>
      <c r="AP5" s="93"/>
      <c r="AQ5" s="93"/>
      <c r="AR5" s="93"/>
    </row>
    <row r="6" spans="1:44" ht="20.65" customHeight="1" x14ac:dyDescent="0.85">
      <c r="A6" s="842" t="s">
        <v>98</v>
      </c>
      <c r="B6" s="843"/>
      <c r="C6" s="843"/>
      <c r="D6" s="843"/>
      <c r="E6" s="843"/>
      <c r="F6" s="843"/>
      <c r="G6" s="843"/>
      <c r="H6" s="843"/>
      <c r="I6" s="843"/>
      <c r="J6" s="843"/>
      <c r="K6" s="843"/>
      <c r="L6" s="843"/>
      <c r="M6" s="843"/>
      <c r="N6" s="843"/>
      <c r="O6" s="843"/>
      <c r="P6" s="843"/>
      <c r="Q6" s="843"/>
      <c r="R6" s="843"/>
      <c r="S6" s="843"/>
      <c r="T6" s="843"/>
      <c r="U6" s="843"/>
      <c r="V6" s="843"/>
      <c r="W6" s="843"/>
      <c r="X6" s="843"/>
      <c r="Y6" s="843"/>
      <c r="Z6" s="843"/>
      <c r="AA6" s="843"/>
      <c r="AB6" s="843"/>
      <c r="AC6" s="843"/>
      <c r="AD6" s="843"/>
      <c r="AE6" s="843"/>
      <c r="AF6" s="843"/>
      <c r="AG6" s="843"/>
      <c r="AH6" s="843"/>
      <c r="AI6" s="843"/>
      <c r="AJ6" s="843"/>
      <c r="AK6" s="843"/>
      <c r="AL6" s="843"/>
      <c r="AM6" s="843"/>
      <c r="AN6" s="843"/>
      <c r="AO6" s="843"/>
      <c r="AP6" s="843"/>
      <c r="AQ6" s="843"/>
      <c r="AR6" s="843"/>
    </row>
    <row r="7" spans="1:44" ht="15.85" customHeight="1" thickBot="1" x14ac:dyDescent="0.95">
      <c r="A7" s="844" t="s">
        <v>60</v>
      </c>
      <c r="B7" s="844"/>
      <c r="C7" s="844"/>
      <c r="D7" s="844"/>
      <c r="E7" s="844"/>
      <c r="F7" s="844"/>
      <c r="G7" s="844"/>
      <c r="H7" s="844"/>
      <c r="I7" s="844"/>
      <c r="J7" s="844"/>
      <c r="K7" s="844"/>
      <c r="L7" s="844"/>
      <c r="M7" s="844"/>
      <c r="N7" s="844"/>
      <c r="O7" s="844"/>
      <c r="P7" s="844"/>
      <c r="Q7" s="844"/>
      <c r="R7" s="844"/>
      <c r="S7" s="844"/>
      <c r="T7" s="844"/>
      <c r="U7" s="844"/>
      <c r="V7" s="844"/>
      <c r="W7" s="844"/>
      <c r="X7" s="844"/>
      <c r="Y7" s="844"/>
      <c r="Z7" s="844"/>
      <c r="AA7" s="844"/>
      <c r="AB7" s="844"/>
      <c r="AC7" s="844"/>
      <c r="AD7" s="844"/>
      <c r="AE7" s="844"/>
      <c r="AF7" s="844"/>
      <c r="AG7" s="844"/>
      <c r="AH7" s="844"/>
      <c r="AI7" s="84"/>
      <c r="AJ7" s="845" t="s">
        <v>95</v>
      </c>
      <c r="AK7" s="845"/>
      <c r="AL7" s="845"/>
      <c r="AM7" s="84"/>
      <c r="AN7" s="84"/>
      <c r="AO7" s="84"/>
      <c r="AP7" s="84"/>
      <c r="AQ7" s="84"/>
      <c r="AR7" s="84"/>
    </row>
    <row r="8" spans="1:44" ht="20" customHeight="1" x14ac:dyDescent="0.85">
      <c r="A8" s="408" t="s">
        <v>20</v>
      </c>
      <c r="B8" s="589"/>
      <c r="C8" s="412" t="s">
        <v>21</v>
      </c>
      <c r="D8" s="773" t="s">
        <v>22</v>
      </c>
      <c r="E8" s="440">
        <v>22</v>
      </c>
      <c r="F8" s="441"/>
      <c r="G8" s="439">
        <v>22.5</v>
      </c>
      <c r="H8" s="441"/>
      <c r="I8" s="439">
        <v>23</v>
      </c>
      <c r="J8" s="441"/>
      <c r="K8" s="439">
        <v>23.5</v>
      </c>
      <c r="L8" s="441"/>
      <c r="M8" s="439">
        <v>24</v>
      </c>
      <c r="N8" s="441"/>
      <c r="O8" s="439">
        <v>24.5</v>
      </c>
      <c r="P8" s="441"/>
      <c r="Q8" s="439">
        <v>25</v>
      </c>
      <c r="R8" s="441"/>
      <c r="S8" s="439">
        <v>25.5</v>
      </c>
      <c r="T8" s="441"/>
      <c r="U8" s="439">
        <v>26</v>
      </c>
      <c r="V8" s="441"/>
      <c r="W8" s="439">
        <v>26.5</v>
      </c>
      <c r="X8" s="441"/>
      <c r="Y8" s="439">
        <v>27</v>
      </c>
      <c r="Z8" s="441"/>
      <c r="AA8" s="439">
        <v>27.5</v>
      </c>
      <c r="AB8" s="441"/>
      <c r="AC8" s="775" t="s">
        <v>23</v>
      </c>
      <c r="AD8" s="776"/>
      <c r="AE8" s="776"/>
      <c r="AF8" s="776"/>
      <c r="AG8" s="776"/>
      <c r="AH8" s="777"/>
      <c r="AI8" s="341"/>
      <c r="AJ8" s="286" t="s">
        <v>24</v>
      </c>
      <c r="AK8" s="273"/>
      <c r="AL8" s="287"/>
      <c r="AM8" s="272" t="s">
        <v>25</v>
      </c>
      <c r="AN8" s="273"/>
      <c r="AO8" s="287"/>
      <c r="AP8" s="272" t="s">
        <v>26</v>
      </c>
      <c r="AQ8" s="273"/>
      <c r="AR8" s="274"/>
    </row>
    <row r="9" spans="1:44" ht="20" customHeight="1" thickBot="1" x14ac:dyDescent="0.9">
      <c r="A9" s="410"/>
      <c r="B9" s="590"/>
      <c r="C9" s="413"/>
      <c r="D9" s="774"/>
      <c r="E9" s="778" t="s">
        <v>27</v>
      </c>
      <c r="F9" s="838"/>
      <c r="G9" s="778" t="s">
        <v>27</v>
      </c>
      <c r="H9" s="838"/>
      <c r="I9" s="778" t="s">
        <v>27</v>
      </c>
      <c r="J9" s="838"/>
      <c r="K9" s="778" t="s">
        <v>27</v>
      </c>
      <c r="L9" s="838"/>
      <c r="M9" s="778" t="s">
        <v>27</v>
      </c>
      <c r="N9" s="838"/>
      <c r="O9" s="778" t="s">
        <v>27</v>
      </c>
      <c r="P9" s="838"/>
      <c r="Q9" s="778" t="s">
        <v>27</v>
      </c>
      <c r="R9" s="838"/>
      <c r="S9" s="778" t="s">
        <v>27</v>
      </c>
      <c r="T9" s="838"/>
      <c r="U9" s="778" t="s">
        <v>27</v>
      </c>
      <c r="V9" s="838"/>
      <c r="W9" s="778" t="s">
        <v>27</v>
      </c>
      <c r="X9" s="838"/>
      <c r="Y9" s="778" t="s">
        <v>27</v>
      </c>
      <c r="Z9" s="838"/>
      <c r="AA9" s="778" t="s">
        <v>27</v>
      </c>
      <c r="AB9" s="838"/>
      <c r="AC9" s="778" t="s">
        <v>27</v>
      </c>
      <c r="AD9" s="779"/>
      <c r="AE9" s="779"/>
      <c r="AF9" s="779"/>
      <c r="AG9" s="779"/>
      <c r="AH9" s="780"/>
      <c r="AI9" s="341"/>
      <c r="AJ9" s="288"/>
      <c r="AK9" s="276"/>
      <c r="AL9" s="289"/>
      <c r="AM9" s="275"/>
      <c r="AN9" s="276"/>
      <c r="AO9" s="289"/>
      <c r="AP9" s="275"/>
      <c r="AQ9" s="276"/>
      <c r="AR9" s="277"/>
    </row>
    <row r="10" spans="1:44" ht="28.05" customHeight="1" x14ac:dyDescent="1.05">
      <c r="A10" s="416" t="s">
        <v>94</v>
      </c>
      <c r="B10" s="642"/>
      <c r="C10" s="785" t="s">
        <v>128</v>
      </c>
      <c r="D10" s="235" t="s">
        <v>30</v>
      </c>
      <c r="E10" s="788"/>
      <c r="F10" s="789"/>
      <c r="G10" s="790"/>
      <c r="H10" s="789"/>
      <c r="I10" s="790"/>
      <c r="J10" s="789"/>
      <c r="K10" s="791"/>
      <c r="L10" s="792"/>
      <c r="M10" s="791"/>
      <c r="N10" s="792"/>
      <c r="O10" s="791"/>
      <c r="P10" s="792"/>
      <c r="Q10" s="791"/>
      <c r="R10" s="792"/>
      <c r="S10" s="791"/>
      <c r="T10" s="792"/>
      <c r="U10" s="791"/>
      <c r="V10" s="792"/>
      <c r="W10" s="791"/>
      <c r="X10" s="792"/>
      <c r="Y10" s="791"/>
      <c r="Z10" s="792"/>
      <c r="AA10" s="791"/>
      <c r="AB10" s="792"/>
      <c r="AC10" s="834">
        <f t="shared" ref="AC10:AC15" si="0">SUM(E10,G10,I10,K10,M10,O10,Q10,S10,U10,W10,Y10,AA10)</f>
        <v>0</v>
      </c>
      <c r="AD10" s="835"/>
      <c r="AE10" s="835"/>
      <c r="AF10" s="835"/>
      <c r="AG10" s="835"/>
      <c r="AH10" s="836"/>
      <c r="AI10" s="341"/>
      <c r="AJ10" s="837">
        <v>103400</v>
      </c>
      <c r="AK10" s="273"/>
      <c r="AL10" s="287"/>
      <c r="AM10" s="823"/>
      <c r="AN10" s="273"/>
      <c r="AO10" s="287"/>
      <c r="AP10" s="823"/>
      <c r="AQ10" s="273"/>
      <c r="AR10" s="274"/>
    </row>
    <row r="11" spans="1:44" ht="20.350000000000001" customHeight="1" thickBot="1" x14ac:dyDescent="0.9">
      <c r="A11" s="824" t="s">
        <v>93</v>
      </c>
      <c r="B11" s="825"/>
      <c r="C11" s="786"/>
      <c r="D11" s="236" t="s">
        <v>106</v>
      </c>
      <c r="E11" s="811"/>
      <c r="F11" s="812"/>
      <c r="G11" s="813"/>
      <c r="H11" s="812"/>
      <c r="I11" s="813"/>
      <c r="J11" s="812"/>
      <c r="K11" s="814"/>
      <c r="L11" s="815"/>
      <c r="M11" s="814"/>
      <c r="N11" s="815"/>
      <c r="O11" s="814"/>
      <c r="P11" s="815"/>
      <c r="Q11" s="814"/>
      <c r="R11" s="815"/>
      <c r="S11" s="814"/>
      <c r="T11" s="815"/>
      <c r="U11" s="814"/>
      <c r="V11" s="815"/>
      <c r="W11" s="814"/>
      <c r="X11" s="815"/>
      <c r="Y11" s="814"/>
      <c r="Z11" s="815"/>
      <c r="AA11" s="814"/>
      <c r="AB11" s="815"/>
      <c r="AC11" s="816">
        <f t="shared" si="0"/>
        <v>0</v>
      </c>
      <c r="AD11" s="817"/>
      <c r="AE11" s="817"/>
      <c r="AF11" s="817"/>
      <c r="AG11" s="817"/>
      <c r="AH11" s="818"/>
      <c r="AI11" s="341"/>
      <c r="AJ11" s="826">
        <v>4400</v>
      </c>
      <c r="AK11" s="827"/>
      <c r="AL11" s="828"/>
      <c r="AM11" s="829"/>
      <c r="AN11" s="827"/>
      <c r="AO11" s="828"/>
      <c r="AP11" s="829"/>
      <c r="AQ11" s="827"/>
      <c r="AR11" s="830"/>
    </row>
    <row r="12" spans="1:44" ht="28.05" customHeight="1" thickTop="1" x14ac:dyDescent="1.05">
      <c r="A12" s="552"/>
      <c r="B12" s="656"/>
      <c r="C12" s="786"/>
      <c r="D12" s="231" t="s">
        <v>33</v>
      </c>
      <c r="E12" s="810"/>
      <c r="F12" s="794"/>
      <c r="G12" s="793"/>
      <c r="H12" s="794"/>
      <c r="I12" s="793"/>
      <c r="J12" s="794"/>
      <c r="K12" s="795"/>
      <c r="L12" s="796"/>
      <c r="M12" s="795"/>
      <c r="N12" s="796"/>
      <c r="O12" s="795"/>
      <c r="P12" s="796"/>
      <c r="Q12" s="795"/>
      <c r="R12" s="796"/>
      <c r="S12" s="795"/>
      <c r="T12" s="796"/>
      <c r="U12" s="795"/>
      <c r="V12" s="796"/>
      <c r="W12" s="795"/>
      <c r="X12" s="796"/>
      <c r="Y12" s="795"/>
      <c r="Z12" s="796"/>
      <c r="AA12" s="795"/>
      <c r="AB12" s="796"/>
      <c r="AC12" s="807">
        <f t="shared" si="0"/>
        <v>0</v>
      </c>
      <c r="AD12" s="808"/>
      <c r="AE12" s="808"/>
      <c r="AF12" s="808"/>
      <c r="AG12" s="808"/>
      <c r="AH12" s="809"/>
      <c r="AI12" s="341"/>
      <c r="AJ12" s="833">
        <v>103400</v>
      </c>
      <c r="AK12" s="801"/>
      <c r="AL12" s="802"/>
      <c r="AM12" s="800"/>
      <c r="AN12" s="801"/>
      <c r="AO12" s="802"/>
      <c r="AP12" s="800"/>
      <c r="AQ12" s="801"/>
      <c r="AR12" s="803"/>
    </row>
    <row r="13" spans="1:44" ht="21" customHeight="1" thickBot="1" x14ac:dyDescent="0.9">
      <c r="A13" s="27"/>
      <c r="B13" s="130"/>
      <c r="C13" s="786"/>
      <c r="D13" s="237" t="s">
        <v>111</v>
      </c>
      <c r="E13" s="811"/>
      <c r="F13" s="812"/>
      <c r="G13" s="813"/>
      <c r="H13" s="812"/>
      <c r="I13" s="813"/>
      <c r="J13" s="812"/>
      <c r="K13" s="814"/>
      <c r="L13" s="815"/>
      <c r="M13" s="814"/>
      <c r="N13" s="815"/>
      <c r="O13" s="814"/>
      <c r="P13" s="815"/>
      <c r="Q13" s="814"/>
      <c r="R13" s="815"/>
      <c r="S13" s="814"/>
      <c r="T13" s="815"/>
      <c r="U13" s="814"/>
      <c r="V13" s="815"/>
      <c r="W13" s="814"/>
      <c r="X13" s="815"/>
      <c r="Y13" s="814"/>
      <c r="Z13" s="815"/>
      <c r="AA13" s="814"/>
      <c r="AB13" s="815"/>
      <c r="AC13" s="816">
        <f t="shared" si="0"/>
        <v>0</v>
      </c>
      <c r="AD13" s="817"/>
      <c r="AE13" s="817"/>
      <c r="AF13" s="817"/>
      <c r="AG13" s="817"/>
      <c r="AH13" s="818"/>
      <c r="AI13" s="341"/>
      <c r="AJ13" s="819">
        <v>4400</v>
      </c>
      <c r="AK13" s="820"/>
      <c r="AL13" s="821"/>
      <c r="AM13" s="822"/>
      <c r="AN13" s="820"/>
      <c r="AO13" s="821"/>
      <c r="AP13" s="822"/>
      <c r="AQ13" s="820"/>
      <c r="AR13" s="831"/>
    </row>
    <row r="14" spans="1:44" ht="28.05" customHeight="1" thickTop="1" x14ac:dyDescent="1.05">
      <c r="A14" s="646" t="s">
        <v>92</v>
      </c>
      <c r="B14" s="647"/>
      <c r="C14" s="786"/>
      <c r="D14" s="231" t="s">
        <v>56</v>
      </c>
      <c r="E14" s="810"/>
      <c r="F14" s="794"/>
      <c r="G14" s="793"/>
      <c r="H14" s="794"/>
      <c r="I14" s="793"/>
      <c r="J14" s="794"/>
      <c r="K14" s="795"/>
      <c r="L14" s="796"/>
      <c r="M14" s="795"/>
      <c r="N14" s="796"/>
      <c r="O14" s="795"/>
      <c r="P14" s="796"/>
      <c r="Q14" s="795"/>
      <c r="R14" s="796"/>
      <c r="S14" s="795"/>
      <c r="T14" s="796"/>
      <c r="U14" s="795"/>
      <c r="V14" s="796"/>
      <c r="W14" s="795"/>
      <c r="X14" s="796"/>
      <c r="Y14" s="795"/>
      <c r="Z14" s="796"/>
      <c r="AA14" s="795"/>
      <c r="AB14" s="796"/>
      <c r="AC14" s="807">
        <f t="shared" si="0"/>
        <v>0</v>
      </c>
      <c r="AD14" s="808"/>
      <c r="AE14" s="808"/>
      <c r="AF14" s="808"/>
      <c r="AG14" s="808"/>
      <c r="AH14" s="809"/>
      <c r="AI14" s="341"/>
      <c r="AJ14" s="833">
        <v>85800</v>
      </c>
      <c r="AK14" s="801"/>
      <c r="AL14" s="802"/>
      <c r="AM14" s="800"/>
      <c r="AN14" s="801"/>
      <c r="AO14" s="802"/>
      <c r="AP14" s="800"/>
      <c r="AQ14" s="801"/>
      <c r="AR14" s="803"/>
    </row>
    <row r="15" spans="1:44" ht="21" customHeight="1" thickBot="1" x14ac:dyDescent="0.9">
      <c r="A15" s="661"/>
      <c r="B15" s="662"/>
      <c r="C15" s="787"/>
      <c r="D15" s="234" t="s">
        <v>109</v>
      </c>
      <c r="E15" s="804"/>
      <c r="F15" s="805"/>
      <c r="G15" s="832"/>
      <c r="H15" s="805"/>
      <c r="I15" s="832"/>
      <c r="J15" s="805"/>
      <c r="K15" s="783"/>
      <c r="L15" s="784"/>
      <c r="M15" s="783"/>
      <c r="N15" s="784"/>
      <c r="O15" s="783"/>
      <c r="P15" s="784"/>
      <c r="Q15" s="783"/>
      <c r="R15" s="784"/>
      <c r="S15" s="783"/>
      <c r="T15" s="784"/>
      <c r="U15" s="783"/>
      <c r="V15" s="784"/>
      <c r="W15" s="783"/>
      <c r="X15" s="784"/>
      <c r="Y15" s="783"/>
      <c r="Z15" s="784"/>
      <c r="AA15" s="783"/>
      <c r="AB15" s="784"/>
      <c r="AC15" s="797">
        <f t="shared" si="0"/>
        <v>0</v>
      </c>
      <c r="AD15" s="798"/>
      <c r="AE15" s="798"/>
      <c r="AF15" s="798"/>
      <c r="AG15" s="798"/>
      <c r="AH15" s="799"/>
      <c r="AI15" s="341"/>
      <c r="AJ15" s="699">
        <v>4400</v>
      </c>
      <c r="AK15" s="700"/>
      <c r="AL15" s="701"/>
      <c r="AM15" s="702"/>
      <c r="AN15" s="700"/>
      <c r="AO15" s="701"/>
      <c r="AP15" s="702"/>
      <c r="AQ15" s="700"/>
      <c r="AR15" s="703"/>
    </row>
    <row r="16" spans="1:44" ht="28.05" customHeight="1" thickBot="1" x14ac:dyDescent="0.9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151" t="s">
        <v>23</v>
      </c>
      <c r="AD16" s="806">
        <f>SUM(AC10,AC12,AC14)</f>
        <v>0</v>
      </c>
      <c r="AE16" s="806"/>
      <c r="AF16" s="806"/>
      <c r="AG16" s="806"/>
      <c r="AH16" s="152" t="s">
        <v>36</v>
      </c>
      <c r="AI16" s="341"/>
      <c r="AJ16" s="42"/>
      <c r="AK16" s="42"/>
      <c r="AL16" s="42"/>
      <c r="AM16" s="42"/>
      <c r="AN16" s="42"/>
      <c r="AO16" s="42"/>
      <c r="AP16" s="42"/>
      <c r="AQ16" s="42"/>
      <c r="AR16" s="42"/>
    </row>
    <row r="17" spans="1:44" ht="28.05" customHeight="1" x14ac:dyDescent="0.85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134"/>
      <c r="AD17" s="134"/>
      <c r="AE17" s="134"/>
      <c r="AF17" s="134"/>
      <c r="AG17" s="134"/>
      <c r="AH17" s="134"/>
      <c r="AI17" s="133"/>
      <c r="AJ17" s="134"/>
      <c r="AK17" s="134"/>
      <c r="AL17" s="134"/>
      <c r="AM17" s="134"/>
      <c r="AN17" s="134"/>
      <c r="AO17" s="134"/>
      <c r="AP17" s="134"/>
      <c r="AQ17" s="134"/>
      <c r="AR17" s="134"/>
    </row>
    <row r="18" spans="1:44" ht="28.05" customHeight="1" x14ac:dyDescent="0.85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134"/>
      <c r="AD18" s="134"/>
      <c r="AE18" s="134"/>
      <c r="AF18" s="134"/>
      <c r="AG18" s="134"/>
      <c r="AH18" s="134"/>
      <c r="AI18" s="133"/>
      <c r="AJ18" s="134"/>
      <c r="AK18" s="134"/>
      <c r="AL18" s="134"/>
      <c r="AM18" s="134"/>
      <c r="AN18" s="134"/>
      <c r="AO18" s="134"/>
      <c r="AP18" s="134"/>
      <c r="AQ18" s="134"/>
      <c r="AR18" s="134"/>
    </row>
    <row r="19" spans="1:44" ht="28.05" customHeight="1" x14ac:dyDescent="0.8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134"/>
      <c r="AD19" s="134"/>
      <c r="AE19" s="134"/>
      <c r="AF19" s="134"/>
      <c r="AG19" s="134"/>
      <c r="AH19" s="134"/>
      <c r="AI19" s="133"/>
      <c r="AJ19" s="134"/>
      <c r="AK19" s="134"/>
      <c r="AL19" s="134"/>
      <c r="AM19" s="134"/>
      <c r="AN19" s="134"/>
      <c r="AO19" s="134"/>
      <c r="AP19" s="134"/>
      <c r="AQ19" s="134"/>
      <c r="AR19" s="134"/>
    </row>
    <row r="20" spans="1:44" ht="28.05" customHeight="1" x14ac:dyDescent="0.85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134"/>
      <c r="AD20" s="134"/>
      <c r="AE20" s="134"/>
      <c r="AF20" s="134"/>
      <c r="AG20" s="134"/>
      <c r="AH20" s="134"/>
      <c r="AI20" s="133"/>
      <c r="AJ20" s="134"/>
      <c r="AK20" s="134"/>
      <c r="AL20" s="134"/>
      <c r="AM20" s="134"/>
      <c r="AN20" s="134"/>
      <c r="AO20" s="134"/>
      <c r="AP20" s="134"/>
      <c r="AQ20" s="134"/>
      <c r="AR20" s="134"/>
    </row>
    <row r="21" spans="1:44" ht="28.05" customHeight="1" x14ac:dyDescent="0.85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134"/>
      <c r="AD21" s="134"/>
      <c r="AE21" s="134"/>
      <c r="AF21" s="134"/>
      <c r="AG21" s="134"/>
      <c r="AH21" s="134"/>
      <c r="AI21" s="133"/>
      <c r="AJ21" s="134"/>
      <c r="AK21" s="134"/>
      <c r="AL21" s="134"/>
      <c r="AM21" s="134"/>
      <c r="AN21" s="134"/>
      <c r="AO21" s="134"/>
      <c r="AP21" s="134"/>
      <c r="AQ21" s="134"/>
      <c r="AR21" s="134"/>
    </row>
    <row r="22" spans="1:44" ht="28.05" customHeight="1" x14ac:dyDescent="0.85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134"/>
      <c r="AD22" s="134"/>
      <c r="AE22" s="134"/>
      <c r="AF22" s="134"/>
      <c r="AG22" s="134"/>
      <c r="AH22" s="134"/>
      <c r="AI22" s="133"/>
      <c r="AJ22" s="134"/>
      <c r="AK22" s="134"/>
      <c r="AL22" s="134"/>
      <c r="AM22" s="134"/>
      <c r="AN22" s="134"/>
      <c r="AO22" s="134"/>
      <c r="AP22" s="134"/>
      <c r="AQ22" s="134"/>
      <c r="AR22" s="134"/>
    </row>
    <row r="23" spans="1:44" ht="28.05" customHeight="1" x14ac:dyDescent="0.85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134"/>
      <c r="AD23" s="134"/>
      <c r="AE23" s="134"/>
      <c r="AF23" s="134"/>
      <c r="AG23" s="134"/>
      <c r="AH23" s="134"/>
      <c r="AI23" s="133"/>
      <c r="AJ23" s="134"/>
      <c r="AK23" s="134"/>
      <c r="AL23" s="134"/>
      <c r="AM23" s="134"/>
      <c r="AN23" s="134"/>
      <c r="AO23" s="134"/>
      <c r="AP23" s="134"/>
      <c r="AQ23" s="134"/>
      <c r="AR23" s="134"/>
    </row>
    <row r="24" spans="1:44" ht="28.05" customHeight="1" x14ac:dyDescent="0.8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134"/>
      <c r="AD24" s="134"/>
      <c r="AE24" s="134"/>
      <c r="AF24" s="134"/>
      <c r="AG24" s="134"/>
      <c r="AH24" s="134"/>
      <c r="AI24" s="133"/>
      <c r="AJ24" s="134"/>
      <c r="AK24" s="134"/>
      <c r="AL24" s="134"/>
      <c r="AM24" s="134"/>
      <c r="AN24" s="134"/>
      <c r="AO24" s="134"/>
      <c r="AP24" s="134"/>
      <c r="AQ24" s="134"/>
      <c r="AR24" s="134"/>
    </row>
    <row r="25" spans="1:44" ht="28.05" customHeight="1" x14ac:dyDescent="0.8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134"/>
      <c r="AD25" s="134"/>
      <c r="AE25" s="134"/>
      <c r="AF25" s="134"/>
      <c r="AG25" s="134"/>
      <c r="AH25" s="134"/>
      <c r="AI25" s="133"/>
      <c r="AJ25" s="134"/>
      <c r="AK25" s="134"/>
      <c r="AL25" s="134"/>
      <c r="AM25" s="134"/>
      <c r="AN25" s="134"/>
      <c r="AO25" s="134"/>
      <c r="AP25" s="134"/>
      <c r="AQ25" s="134"/>
      <c r="AR25" s="134"/>
    </row>
    <row r="26" spans="1:44" ht="28.05" customHeight="1" x14ac:dyDescent="0.8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134"/>
      <c r="AD26" s="134"/>
      <c r="AE26" s="134"/>
      <c r="AF26" s="134"/>
      <c r="AG26" s="134"/>
      <c r="AH26" s="134"/>
      <c r="AI26" s="133"/>
      <c r="AJ26" s="134"/>
      <c r="AK26" s="134"/>
      <c r="AL26" s="134"/>
      <c r="AM26" s="134"/>
      <c r="AN26" s="134"/>
      <c r="AO26" s="134"/>
      <c r="AP26" s="134"/>
      <c r="AQ26" s="134"/>
      <c r="AR26" s="134"/>
    </row>
    <row r="27" spans="1:44" ht="28.05" customHeight="1" x14ac:dyDescent="0.8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134"/>
      <c r="AD27" s="134"/>
      <c r="AE27" s="134"/>
      <c r="AF27" s="134"/>
      <c r="AG27" s="134"/>
      <c r="AH27" s="134"/>
      <c r="AI27" s="133"/>
      <c r="AJ27" s="134"/>
      <c r="AK27" s="134"/>
      <c r="AL27" s="134"/>
      <c r="AM27" s="134"/>
      <c r="AN27" s="134"/>
      <c r="AO27" s="134"/>
      <c r="AP27" s="134"/>
      <c r="AQ27" s="134"/>
      <c r="AR27" s="134"/>
    </row>
    <row r="28" spans="1:44" ht="20.65" customHeight="1" x14ac:dyDescent="0.85">
      <c r="A28" s="464" t="s">
        <v>97</v>
      </c>
      <c r="B28" s="465"/>
      <c r="C28" s="465"/>
      <c r="D28" s="465"/>
      <c r="E28" s="465"/>
      <c r="F28" s="465"/>
      <c r="G28" s="465"/>
      <c r="H28" s="465"/>
      <c r="I28" s="465"/>
      <c r="J28" s="465"/>
      <c r="K28" s="465"/>
      <c r="L28" s="465"/>
      <c r="M28" s="465"/>
      <c r="N28" s="465"/>
      <c r="O28" s="465"/>
      <c r="P28" s="465"/>
      <c r="Q28" s="465"/>
      <c r="R28" s="465"/>
      <c r="S28" s="465"/>
      <c r="T28" s="465"/>
      <c r="U28" s="465"/>
      <c r="V28" s="465"/>
      <c r="W28" s="465"/>
      <c r="X28" s="465"/>
      <c r="Y28" s="465"/>
      <c r="Z28" s="465"/>
      <c r="AA28" s="465"/>
      <c r="AB28" s="465"/>
      <c r="AC28" s="465"/>
      <c r="AD28" s="465"/>
      <c r="AE28" s="465"/>
      <c r="AF28" s="465"/>
      <c r="AG28" s="465"/>
      <c r="AH28" s="465"/>
      <c r="AI28" s="465"/>
      <c r="AJ28" s="465"/>
      <c r="AK28" s="465"/>
      <c r="AL28" s="465"/>
      <c r="AM28" s="465"/>
      <c r="AN28" s="465"/>
      <c r="AO28" s="465"/>
      <c r="AP28" s="465"/>
      <c r="AQ28" s="465"/>
      <c r="AR28" s="465"/>
    </row>
    <row r="29" spans="1:44" ht="20.65" thickBot="1" x14ac:dyDescent="0.9">
      <c r="A29" s="781" t="s">
        <v>91</v>
      </c>
      <c r="B29" s="781"/>
      <c r="C29" s="781"/>
      <c r="D29" s="781"/>
      <c r="E29" s="781"/>
      <c r="F29" s="781"/>
      <c r="G29" s="781"/>
      <c r="H29" s="781"/>
      <c r="I29" s="781"/>
      <c r="J29" s="781"/>
      <c r="K29" s="781"/>
      <c r="L29" s="781"/>
      <c r="M29" s="781"/>
      <c r="N29" s="781"/>
      <c r="O29" s="781"/>
      <c r="P29" s="781"/>
      <c r="Q29" s="781"/>
      <c r="R29" s="781"/>
      <c r="S29" s="781"/>
      <c r="T29" s="781"/>
      <c r="U29" s="781"/>
      <c r="V29" s="781"/>
      <c r="W29" s="781"/>
      <c r="X29" s="781"/>
      <c r="Y29" s="782"/>
      <c r="Z29" s="782"/>
      <c r="AA29" s="782"/>
      <c r="AB29" s="782"/>
      <c r="AC29" s="782"/>
      <c r="AD29" s="782"/>
      <c r="AE29" s="782"/>
      <c r="AF29" s="781"/>
      <c r="AG29" s="781"/>
      <c r="AH29" s="7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</row>
    <row r="30" spans="1:44" ht="20" customHeight="1" x14ac:dyDescent="0.85">
      <c r="A30" s="408" t="s">
        <v>20</v>
      </c>
      <c r="B30" s="589"/>
      <c r="C30" s="412" t="s">
        <v>21</v>
      </c>
      <c r="D30" s="773" t="s">
        <v>22</v>
      </c>
      <c r="E30" s="670">
        <v>22.5</v>
      </c>
      <c r="F30" s="290"/>
      <c r="G30" s="290"/>
      <c r="H30" s="291"/>
      <c r="I30" s="292">
        <v>23.5</v>
      </c>
      <c r="J30" s="290"/>
      <c r="K30" s="290"/>
      <c r="L30" s="291"/>
      <c r="M30" s="290">
        <v>24.5</v>
      </c>
      <c r="N30" s="290"/>
      <c r="O30" s="290"/>
      <c r="P30" s="291"/>
      <c r="Q30" s="292">
        <v>25.5</v>
      </c>
      <c r="R30" s="290"/>
      <c r="S30" s="290"/>
      <c r="T30" s="291"/>
      <c r="U30" s="292">
        <v>26.5</v>
      </c>
      <c r="V30" s="290"/>
      <c r="W30" s="290"/>
      <c r="X30" s="291"/>
      <c r="Y30" s="292">
        <v>27.5</v>
      </c>
      <c r="Z30" s="290"/>
      <c r="AA30" s="290"/>
      <c r="AB30" s="291"/>
      <c r="AC30" s="775" t="s">
        <v>23</v>
      </c>
      <c r="AD30" s="776"/>
      <c r="AE30" s="776"/>
      <c r="AF30" s="776"/>
      <c r="AG30" s="776"/>
      <c r="AH30" s="777"/>
      <c r="AI30" s="341"/>
      <c r="AJ30" s="286" t="s">
        <v>24</v>
      </c>
      <c r="AK30" s="273"/>
      <c r="AL30" s="287"/>
      <c r="AM30" s="272" t="s">
        <v>25</v>
      </c>
      <c r="AN30" s="273"/>
      <c r="AO30" s="287"/>
      <c r="AP30" s="272" t="s">
        <v>26</v>
      </c>
      <c r="AQ30" s="273"/>
      <c r="AR30" s="274"/>
    </row>
    <row r="31" spans="1:44" ht="20" customHeight="1" thickBot="1" x14ac:dyDescent="0.9">
      <c r="A31" s="410"/>
      <c r="B31" s="590"/>
      <c r="C31" s="413"/>
      <c r="D31" s="774"/>
      <c r="E31" s="669" t="s">
        <v>27</v>
      </c>
      <c r="F31" s="629"/>
      <c r="G31" s="629"/>
      <c r="H31" s="630"/>
      <c r="I31" s="628" t="s">
        <v>27</v>
      </c>
      <c r="J31" s="629"/>
      <c r="K31" s="629"/>
      <c r="L31" s="630"/>
      <c r="M31" s="628" t="s">
        <v>27</v>
      </c>
      <c r="N31" s="629"/>
      <c r="O31" s="629"/>
      <c r="P31" s="630"/>
      <c r="Q31" s="628" t="s">
        <v>27</v>
      </c>
      <c r="R31" s="629"/>
      <c r="S31" s="629"/>
      <c r="T31" s="630"/>
      <c r="U31" s="628" t="s">
        <v>27</v>
      </c>
      <c r="V31" s="629"/>
      <c r="W31" s="629"/>
      <c r="X31" s="630"/>
      <c r="Y31" s="628" t="s">
        <v>27</v>
      </c>
      <c r="Z31" s="629"/>
      <c r="AA31" s="629"/>
      <c r="AB31" s="630"/>
      <c r="AC31" s="778" t="s">
        <v>27</v>
      </c>
      <c r="AD31" s="779"/>
      <c r="AE31" s="779"/>
      <c r="AF31" s="779"/>
      <c r="AG31" s="779"/>
      <c r="AH31" s="780"/>
      <c r="AI31" s="341"/>
      <c r="AJ31" s="288"/>
      <c r="AK31" s="276"/>
      <c r="AL31" s="289"/>
      <c r="AM31" s="275"/>
      <c r="AN31" s="276"/>
      <c r="AO31" s="289"/>
      <c r="AP31" s="275"/>
      <c r="AQ31" s="276"/>
      <c r="AR31" s="277"/>
    </row>
    <row r="32" spans="1:44" ht="28.05" customHeight="1" x14ac:dyDescent="1.05">
      <c r="A32" s="416" t="s">
        <v>90</v>
      </c>
      <c r="B32" s="642"/>
      <c r="C32" s="754" t="s">
        <v>129</v>
      </c>
      <c r="D32" s="229" t="s">
        <v>89</v>
      </c>
      <c r="E32" s="295"/>
      <c r="F32" s="296"/>
      <c r="G32" s="296"/>
      <c r="H32" s="297"/>
      <c r="I32" s="298"/>
      <c r="J32" s="296"/>
      <c r="K32" s="296"/>
      <c r="L32" s="297"/>
      <c r="M32" s="298"/>
      <c r="N32" s="296"/>
      <c r="O32" s="296"/>
      <c r="P32" s="297"/>
      <c r="Q32" s="298"/>
      <c r="R32" s="296"/>
      <c r="S32" s="296"/>
      <c r="T32" s="297"/>
      <c r="U32" s="298"/>
      <c r="V32" s="296"/>
      <c r="W32" s="296"/>
      <c r="X32" s="297"/>
      <c r="Y32" s="742"/>
      <c r="Z32" s="743"/>
      <c r="AA32" s="743"/>
      <c r="AB32" s="744"/>
      <c r="AC32" s="745">
        <f t="shared" ref="AC32:AC37" si="1">SUM(E32,I32,M32,Q32,U32,Y32)</f>
        <v>0</v>
      </c>
      <c r="AD32" s="746"/>
      <c r="AE32" s="746"/>
      <c r="AF32" s="746"/>
      <c r="AG32" s="746"/>
      <c r="AH32" s="747"/>
      <c r="AI32" s="341"/>
      <c r="AJ32" s="634">
        <v>64900</v>
      </c>
      <c r="AK32" s="635"/>
      <c r="AL32" s="636"/>
      <c r="AM32" s="637">
        <f>AJ32*AE2/100</f>
        <v>38940</v>
      </c>
      <c r="AN32" s="635"/>
      <c r="AO32" s="636"/>
      <c r="AP32" s="637">
        <f>AM32*AC32</f>
        <v>0</v>
      </c>
      <c r="AQ32" s="635"/>
      <c r="AR32" s="638"/>
    </row>
    <row r="33" spans="1:44" ht="20.350000000000001" customHeight="1" thickBot="1" x14ac:dyDescent="0.9">
      <c r="A33" s="552" t="s">
        <v>88</v>
      </c>
      <c r="B33" s="656"/>
      <c r="C33" s="755"/>
      <c r="D33" s="232" t="s">
        <v>123</v>
      </c>
      <c r="E33" s="761"/>
      <c r="F33" s="762"/>
      <c r="G33" s="762"/>
      <c r="H33" s="763"/>
      <c r="I33" s="764"/>
      <c r="J33" s="762"/>
      <c r="K33" s="762"/>
      <c r="L33" s="763"/>
      <c r="M33" s="765"/>
      <c r="N33" s="766"/>
      <c r="O33" s="766"/>
      <c r="P33" s="767"/>
      <c r="Q33" s="765"/>
      <c r="R33" s="766"/>
      <c r="S33" s="766"/>
      <c r="T33" s="767"/>
      <c r="U33" s="765"/>
      <c r="V33" s="766"/>
      <c r="W33" s="766"/>
      <c r="X33" s="767"/>
      <c r="Y33" s="751"/>
      <c r="Z33" s="752"/>
      <c r="AA33" s="752"/>
      <c r="AB33" s="753"/>
      <c r="AC33" s="724">
        <f t="shared" si="1"/>
        <v>0</v>
      </c>
      <c r="AD33" s="652"/>
      <c r="AE33" s="652"/>
      <c r="AF33" s="652"/>
      <c r="AG33" s="652"/>
      <c r="AH33" s="653"/>
      <c r="AI33" s="341"/>
      <c r="AJ33" s="725">
        <v>4400</v>
      </c>
      <c r="AK33" s="705"/>
      <c r="AL33" s="726"/>
      <c r="AM33" s="704">
        <f>AJ33*AL2/100</f>
        <v>4180</v>
      </c>
      <c r="AN33" s="705"/>
      <c r="AO33" s="726"/>
      <c r="AP33" s="704">
        <f>AM33*AC33</f>
        <v>0</v>
      </c>
      <c r="AQ33" s="705"/>
      <c r="AR33" s="706"/>
    </row>
    <row r="34" spans="1:44" ht="28.05" customHeight="1" thickTop="1" x14ac:dyDescent="1.05">
      <c r="A34" s="552"/>
      <c r="B34" s="656"/>
      <c r="C34" s="755"/>
      <c r="D34" s="230" t="s">
        <v>87</v>
      </c>
      <c r="E34" s="727"/>
      <c r="F34" s="430"/>
      <c r="G34" s="430"/>
      <c r="H34" s="431"/>
      <c r="I34" s="429"/>
      <c r="J34" s="430"/>
      <c r="K34" s="430"/>
      <c r="L34" s="431"/>
      <c r="M34" s="429"/>
      <c r="N34" s="430"/>
      <c r="O34" s="430"/>
      <c r="P34" s="431"/>
      <c r="Q34" s="429"/>
      <c r="R34" s="430"/>
      <c r="S34" s="430"/>
      <c r="T34" s="431"/>
      <c r="U34" s="305"/>
      <c r="V34" s="306"/>
      <c r="W34" s="306"/>
      <c r="X34" s="307"/>
      <c r="Y34" s="732"/>
      <c r="Z34" s="733"/>
      <c r="AA34" s="733"/>
      <c r="AB34" s="734"/>
      <c r="AC34" s="735">
        <f t="shared" si="1"/>
        <v>0</v>
      </c>
      <c r="AD34" s="736"/>
      <c r="AE34" s="736"/>
      <c r="AF34" s="736"/>
      <c r="AG34" s="736"/>
      <c r="AH34" s="737"/>
      <c r="AI34" s="341"/>
      <c r="AJ34" s="738">
        <v>64900</v>
      </c>
      <c r="AK34" s="739"/>
      <c r="AL34" s="740"/>
      <c r="AM34" s="741">
        <f>AJ34*AE2/100</f>
        <v>38940</v>
      </c>
      <c r="AN34" s="739"/>
      <c r="AO34" s="740"/>
      <c r="AP34" s="637">
        <f>AM34*AC34</f>
        <v>0</v>
      </c>
      <c r="AQ34" s="635"/>
      <c r="AR34" s="638"/>
    </row>
    <row r="35" spans="1:44" ht="21" customHeight="1" thickBot="1" x14ac:dyDescent="0.9">
      <c r="A35" s="27"/>
      <c r="B35" s="130"/>
      <c r="C35" s="755"/>
      <c r="D35" s="233" t="s">
        <v>115</v>
      </c>
      <c r="E35" s="757"/>
      <c r="F35" s="758"/>
      <c r="G35" s="758"/>
      <c r="H35" s="759"/>
      <c r="I35" s="760"/>
      <c r="J35" s="758"/>
      <c r="K35" s="758"/>
      <c r="L35" s="759"/>
      <c r="M35" s="760"/>
      <c r="N35" s="758"/>
      <c r="O35" s="758"/>
      <c r="P35" s="759"/>
      <c r="Q35" s="760"/>
      <c r="R35" s="758"/>
      <c r="S35" s="758"/>
      <c r="T35" s="759"/>
      <c r="U35" s="760"/>
      <c r="V35" s="758"/>
      <c r="W35" s="758"/>
      <c r="X35" s="759"/>
      <c r="Y35" s="751"/>
      <c r="Z35" s="752"/>
      <c r="AA35" s="752"/>
      <c r="AB35" s="753"/>
      <c r="AC35" s="748">
        <f t="shared" si="1"/>
        <v>0</v>
      </c>
      <c r="AD35" s="749"/>
      <c r="AE35" s="749"/>
      <c r="AF35" s="749"/>
      <c r="AG35" s="749"/>
      <c r="AH35" s="750"/>
      <c r="AI35" s="341"/>
      <c r="AJ35" s="728">
        <v>4400</v>
      </c>
      <c r="AK35" s="729"/>
      <c r="AL35" s="730"/>
      <c r="AM35" s="731">
        <f>AJ35*AL2/100</f>
        <v>4180</v>
      </c>
      <c r="AN35" s="729"/>
      <c r="AO35" s="730"/>
      <c r="AP35" s="704">
        <f>AM35*AC35</f>
        <v>0</v>
      </c>
      <c r="AQ35" s="705"/>
      <c r="AR35" s="706"/>
    </row>
    <row r="36" spans="1:44" ht="28.05" customHeight="1" thickTop="1" x14ac:dyDescent="1.05">
      <c r="A36" s="646" t="s">
        <v>86</v>
      </c>
      <c r="B36" s="647"/>
      <c r="C36" s="755"/>
      <c r="D36" s="231" t="s">
        <v>85</v>
      </c>
      <c r="E36" s="768"/>
      <c r="F36" s="708"/>
      <c r="G36" s="708"/>
      <c r="H36" s="709"/>
      <c r="I36" s="707"/>
      <c r="J36" s="708"/>
      <c r="K36" s="708"/>
      <c r="L36" s="709"/>
      <c r="M36" s="707"/>
      <c r="N36" s="708"/>
      <c r="O36" s="708"/>
      <c r="P36" s="709"/>
      <c r="Q36" s="707"/>
      <c r="R36" s="708"/>
      <c r="S36" s="708"/>
      <c r="T36" s="709"/>
      <c r="U36" s="707"/>
      <c r="V36" s="708"/>
      <c r="W36" s="708"/>
      <c r="X36" s="709"/>
      <c r="Y36" s="718"/>
      <c r="Z36" s="719"/>
      <c r="AA36" s="719"/>
      <c r="AB36" s="720"/>
      <c r="AC36" s="721">
        <f t="shared" si="1"/>
        <v>0</v>
      </c>
      <c r="AD36" s="722"/>
      <c r="AE36" s="722"/>
      <c r="AF36" s="722"/>
      <c r="AG36" s="722"/>
      <c r="AH36" s="723"/>
      <c r="AI36" s="341"/>
      <c r="AJ36" s="710"/>
      <c r="AK36" s="711"/>
      <c r="AL36" s="712"/>
      <c r="AM36" s="713"/>
      <c r="AN36" s="711"/>
      <c r="AO36" s="712"/>
      <c r="AP36" s="713"/>
      <c r="AQ36" s="711"/>
      <c r="AR36" s="714"/>
    </row>
    <row r="37" spans="1:44" ht="21" customHeight="1" thickBot="1" x14ac:dyDescent="0.9">
      <c r="A37" s="661"/>
      <c r="B37" s="662"/>
      <c r="C37" s="756"/>
      <c r="D37" s="234" t="s">
        <v>124</v>
      </c>
      <c r="E37" s="769"/>
      <c r="F37" s="716"/>
      <c r="G37" s="716"/>
      <c r="H37" s="717"/>
      <c r="I37" s="715"/>
      <c r="J37" s="716"/>
      <c r="K37" s="716"/>
      <c r="L37" s="717"/>
      <c r="M37" s="715"/>
      <c r="N37" s="716"/>
      <c r="O37" s="716"/>
      <c r="P37" s="717"/>
      <c r="Q37" s="715"/>
      <c r="R37" s="716"/>
      <c r="S37" s="716"/>
      <c r="T37" s="717"/>
      <c r="U37" s="715"/>
      <c r="V37" s="716"/>
      <c r="W37" s="716"/>
      <c r="X37" s="717"/>
      <c r="Y37" s="770"/>
      <c r="Z37" s="771"/>
      <c r="AA37" s="771"/>
      <c r="AB37" s="772"/>
      <c r="AC37" s="696">
        <f t="shared" si="1"/>
        <v>0</v>
      </c>
      <c r="AD37" s="697"/>
      <c r="AE37" s="697"/>
      <c r="AF37" s="697"/>
      <c r="AG37" s="697"/>
      <c r="AH37" s="698"/>
      <c r="AI37" s="341"/>
      <c r="AJ37" s="699"/>
      <c r="AK37" s="700"/>
      <c r="AL37" s="701"/>
      <c r="AM37" s="702"/>
      <c r="AN37" s="700"/>
      <c r="AO37" s="701"/>
      <c r="AP37" s="702"/>
      <c r="AQ37" s="700"/>
      <c r="AR37" s="703"/>
    </row>
    <row r="38" spans="1:44" ht="28.05" customHeight="1" thickBot="1" x14ac:dyDescent="0.9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131" t="s">
        <v>23</v>
      </c>
      <c r="AD38" s="422">
        <f>SUM(AC32,AC34,AC36)</f>
        <v>0</v>
      </c>
      <c r="AE38" s="422"/>
      <c r="AF38" s="422"/>
      <c r="AG38" s="422"/>
      <c r="AH38" s="132" t="s">
        <v>36</v>
      </c>
      <c r="AI38" s="341"/>
      <c r="AJ38" s="42"/>
      <c r="AK38" s="42"/>
      <c r="AL38" s="42"/>
      <c r="AM38" s="42"/>
      <c r="AN38" s="42"/>
      <c r="AO38" s="42"/>
      <c r="AP38" s="42"/>
      <c r="AQ38" s="42"/>
      <c r="AR38" s="42"/>
    </row>
    <row r="39" spans="1:44" ht="19.5" thickBot="1" x14ac:dyDescent="0.9"/>
    <row r="40" spans="1:44" ht="20.25" customHeight="1" thickBot="1" x14ac:dyDescent="0.9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501" t="s">
        <v>84</v>
      </c>
      <c r="AD40" s="502"/>
      <c r="AE40" s="502"/>
      <c r="AF40" s="502"/>
      <c r="AG40" s="502"/>
      <c r="AH40" s="503"/>
      <c r="AI40" s="81"/>
      <c r="AJ40" s="501" t="s">
        <v>83</v>
      </c>
      <c r="AK40" s="502"/>
      <c r="AL40" s="502"/>
      <c r="AM40" s="502"/>
      <c r="AN40" s="503"/>
      <c r="AO40" s="693" t="s">
        <v>82</v>
      </c>
      <c r="AP40" s="694"/>
      <c r="AQ40" s="694"/>
      <c r="AR40" s="695"/>
    </row>
    <row r="41" spans="1:44" ht="20.25" customHeight="1" x14ac:dyDescent="0.85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507">
        <f>SUM(AD16,AD38)</f>
        <v>0</v>
      </c>
      <c r="AD41" s="508"/>
      <c r="AE41" s="508"/>
      <c r="AF41" s="508"/>
      <c r="AG41" s="508"/>
      <c r="AH41" s="509"/>
      <c r="AI41" s="81"/>
      <c r="AJ41" s="510">
        <f>SUM(AP10,AP12,AP14,AP32,AP34,AP36)</f>
        <v>0</v>
      </c>
      <c r="AK41" s="511"/>
      <c r="AL41" s="511"/>
      <c r="AM41" s="511"/>
      <c r="AN41" s="512"/>
      <c r="AO41" s="516">
        <f>SUM(AP11,AP13,AP15,AP33,AP35,AP37)</f>
        <v>0</v>
      </c>
      <c r="AP41" s="517"/>
      <c r="AQ41" s="517"/>
      <c r="AR41" s="518"/>
    </row>
    <row r="42" spans="1:44" ht="20.65" customHeight="1" thickBot="1" x14ac:dyDescent="0.9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522">
        <f>SUM(AC11,AC13,AC15,AC33,AC35,AC37)</f>
        <v>0</v>
      </c>
      <c r="AD42" s="523"/>
      <c r="AE42" s="523"/>
      <c r="AF42" s="523"/>
      <c r="AG42" s="523"/>
      <c r="AH42" s="524"/>
      <c r="AI42" s="81"/>
      <c r="AJ42" s="513"/>
      <c r="AK42" s="514"/>
      <c r="AL42" s="514"/>
      <c r="AM42" s="514"/>
      <c r="AN42" s="515"/>
      <c r="AO42" s="519"/>
      <c r="AP42" s="520"/>
      <c r="AQ42" s="520"/>
      <c r="AR42" s="521"/>
    </row>
  </sheetData>
  <mergeCells count="249">
    <mergeCell ref="AN1:AR1"/>
    <mergeCell ref="K2:S2"/>
    <mergeCell ref="T2:Y2"/>
    <mergeCell ref="Z2:AD2"/>
    <mergeCell ref="AE2:AF2"/>
    <mergeCell ref="AH2:AK2"/>
    <mergeCell ref="AN2:AR2"/>
    <mergeCell ref="A1:J2"/>
    <mergeCell ref="K1:S1"/>
    <mergeCell ref="T1:Y1"/>
    <mergeCell ref="Z1:AM1"/>
    <mergeCell ref="A4:AH4"/>
    <mergeCell ref="AJ4:AR4"/>
    <mergeCell ref="A6:AR6"/>
    <mergeCell ref="A7:AH7"/>
    <mergeCell ref="AJ7:AL7"/>
    <mergeCell ref="A8:B9"/>
    <mergeCell ref="C8:C9"/>
    <mergeCell ref="D8:D9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C8:AH8"/>
    <mergeCell ref="AP8:AR9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  <mergeCell ref="Y9:Z9"/>
    <mergeCell ref="AA9:AB9"/>
    <mergeCell ref="AC9:AH9"/>
    <mergeCell ref="G15:H15"/>
    <mergeCell ref="I15:J15"/>
    <mergeCell ref="K15:L15"/>
    <mergeCell ref="M15:N15"/>
    <mergeCell ref="AI8:AI16"/>
    <mergeCell ref="AJ8:AL9"/>
    <mergeCell ref="AM8:AO9"/>
    <mergeCell ref="AM11:AO11"/>
    <mergeCell ref="AJ12:AL12"/>
    <mergeCell ref="AM12:AO12"/>
    <mergeCell ref="AJ14:AL14"/>
    <mergeCell ref="Q10:R10"/>
    <mergeCell ref="S10:T10"/>
    <mergeCell ref="U10:V10"/>
    <mergeCell ref="W10:X10"/>
    <mergeCell ref="Y10:Z10"/>
    <mergeCell ref="AA10:AB10"/>
    <mergeCell ref="AC10:AH10"/>
    <mergeCell ref="AJ10:AL10"/>
    <mergeCell ref="AM10:AO10"/>
    <mergeCell ref="Q12:R12"/>
    <mergeCell ref="S12:T12"/>
    <mergeCell ref="U12:V12"/>
    <mergeCell ref="W12:X12"/>
    <mergeCell ref="AJ13:AL13"/>
    <mergeCell ref="AM13:AO13"/>
    <mergeCell ref="E12:F12"/>
    <mergeCell ref="O12:P12"/>
    <mergeCell ref="AP10:AR10"/>
    <mergeCell ref="A11:B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AA11:AB11"/>
    <mergeCell ref="AC11:AH11"/>
    <mergeCell ref="AJ11:AL11"/>
    <mergeCell ref="AP11:AR11"/>
    <mergeCell ref="A10:B10"/>
    <mergeCell ref="AP13:AR13"/>
    <mergeCell ref="AP12:AR12"/>
    <mergeCell ref="A14:B14"/>
    <mergeCell ref="E14:F14"/>
    <mergeCell ref="G14:H14"/>
    <mergeCell ref="I14:J14"/>
    <mergeCell ref="K14:L14"/>
    <mergeCell ref="M14:N14"/>
    <mergeCell ref="Y12:Z12"/>
    <mergeCell ref="AA12:AB12"/>
    <mergeCell ref="AC12:AH12"/>
    <mergeCell ref="E13:F13"/>
    <mergeCell ref="G13:H13"/>
    <mergeCell ref="I13:J13"/>
    <mergeCell ref="K13:L13"/>
    <mergeCell ref="M13:N13"/>
    <mergeCell ref="O13:P13"/>
    <mergeCell ref="Q13:R13"/>
    <mergeCell ref="S13:T13"/>
    <mergeCell ref="U13:V13"/>
    <mergeCell ref="W13:X13"/>
    <mergeCell ref="Y13:Z13"/>
    <mergeCell ref="AA13:AB13"/>
    <mergeCell ref="AC13:AH13"/>
    <mergeCell ref="AM15:AO15"/>
    <mergeCell ref="AP15:AR15"/>
    <mergeCell ref="AD16:AG16"/>
    <mergeCell ref="O15:P15"/>
    <mergeCell ref="Q15:R15"/>
    <mergeCell ref="S14:T14"/>
    <mergeCell ref="U14:V14"/>
    <mergeCell ref="W14:X14"/>
    <mergeCell ref="Y14:Z14"/>
    <mergeCell ref="O14:P14"/>
    <mergeCell ref="Q14:R14"/>
    <mergeCell ref="AA15:AB15"/>
    <mergeCell ref="AA14:AB14"/>
    <mergeCell ref="AC14:AH14"/>
    <mergeCell ref="A28:AR28"/>
    <mergeCell ref="A29:AH29"/>
    <mergeCell ref="S15:T15"/>
    <mergeCell ref="U15:V15"/>
    <mergeCell ref="W15:X15"/>
    <mergeCell ref="Y15:Z15"/>
    <mergeCell ref="C10:C15"/>
    <mergeCell ref="E10:F10"/>
    <mergeCell ref="G10:H10"/>
    <mergeCell ref="I10:J10"/>
    <mergeCell ref="K10:L10"/>
    <mergeCell ref="M10:N10"/>
    <mergeCell ref="O10:P10"/>
    <mergeCell ref="A12:B12"/>
    <mergeCell ref="G12:H12"/>
    <mergeCell ref="I12:J12"/>
    <mergeCell ref="K12:L12"/>
    <mergeCell ref="M12:N12"/>
    <mergeCell ref="AC15:AH15"/>
    <mergeCell ref="AM14:AO14"/>
    <mergeCell ref="AP14:AR14"/>
    <mergeCell ref="A15:B15"/>
    <mergeCell ref="E15:F15"/>
    <mergeCell ref="AJ15:AL15"/>
    <mergeCell ref="Q34:T34"/>
    <mergeCell ref="AJ32:AL32"/>
    <mergeCell ref="AM32:AO32"/>
    <mergeCell ref="AP32:AR32"/>
    <mergeCell ref="Q33:T33"/>
    <mergeCell ref="U33:X33"/>
    <mergeCell ref="AP34:AR34"/>
    <mergeCell ref="A30:B31"/>
    <mergeCell ref="C30:C31"/>
    <mergeCell ref="D30:D31"/>
    <mergeCell ref="E30:H30"/>
    <mergeCell ref="I30:L30"/>
    <mergeCell ref="M30:P30"/>
    <mergeCell ref="U30:X30"/>
    <mergeCell ref="Y30:AB30"/>
    <mergeCell ref="AC30:AH30"/>
    <mergeCell ref="E31:H31"/>
    <mergeCell ref="I31:L31"/>
    <mergeCell ref="M31:P31"/>
    <mergeCell ref="Q31:T31"/>
    <mergeCell ref="U31:X31"/>
    <mergeCell ref="Y31:AB31"/>
    <mergeCell ref="AC31:AH31"/>
    <mergeCell ref="Q30:T30"/>
    <mergeCell ref="Y33:AB33"/>
    <mergeCell ref="A32:B32"/>
    <mergeCell ref="C32:C37"/>
    <mergeCell ref="E32:H32"/>
    <mergeCell ref="I32:L32"/>
    <mergeCell ref="M32:P32"/>
    <mergeCell ref="E35:H35"/>
    <mergeCell ref="I35:L35"/>
    <mergeCell ref="M35:P35"/>
    <mergeCell ref="A33:B33"/>
    <mergeCell ref="E33:H33"/>
    <mergeCell ref="I33:L33"/>
    <mergeCell ref="M33:P33"/>
    <mergeCell ref="A36:B36"/>
    <mergeCell ref="E36:H36"/>
    <mergeCell ref="I36:L36"/>
    <mergeCell ref="M36:P36"/>
    <mergeCell ref="Q35:T35"/>
    <mergeCell ref="U35:X35"/>
    <mergeCell ref="Y35:AB35"/>
    <mergeCell ref="A37:B37"/>
    <mergeCell ref="E37:H37"/>
    <mergeCell ref="U37:X37"/>
    <mergeCell ref="Y37:AB37"/>
    <mergeCell ref="AC33:AH33"/>
    <mergeCell ref="AJ33:AL33"/>
    <mergeCell ref="AM33:AO33"/>
    <mergeCell ref="AP33:AR33"/>
    <mergeCell ref="A34:B34"/>
    <mergeCell ref="E34:H34"/>
    <mergeCell ref="I34:L34"/>
    <mergeCell ref="M34:P34"/>
    <mergeCell ref="AJ35:AL35"/>
    <mergeCell ref="AM35:AO35"/>
    <mergeCell ref="U34:X34"/>
    <mergeCell ref="Y34:AB34"/>
    <mergeCell ref="AC34:AH34"/>
    <mergeCell ref="AJ34:AL34"/>
    <mergeCell ref="AM34:AO34"/>
    <mergeCell ref="AI30:AI38"/>
    <mergeCell ref="AJ30:AL31"/>
    <mergeCell ref="Q32:T32"/>
    <mergeCell ref="U32:X32"/>
    <mergeCell ref="Y32:AB32"/>
    <mergeCell ref="AC32:AH32"/>
    <mergeCell ref="AM30:AO31"/>
    <mergeCell ref="AP30:AR31"/>
    <mergeCell ref="AC35:AH35"/>
    <mergeCell ref="AP35:AR35"/>
    <mergeCell ref="Q36:T36"/>
    <mergeCell ref="U36:X36"/>
    <mergeCell ref="AJ36:AL36"/>
    <mergeCell ref="AM36:AO36"/>
    <mergeCell ref="AP36:AR36"/>
    <mergeCell ref="I37:L37"/>
    <mergeCell ref="M37:P37"/>
    <mergeCell ref="Q37:T37"/>
    <mergeCell ref="Y36:AB36"/>
    <mergeCell ref="AC36:AH36"/>
    <mergeCell ref="AC41:AH41"/>
    <mergeCell ref="AJ41:AN42"/>
    <mergeCell ref="AO41:AR42"/>
    <mergeCell ref="AC42:AH42"/>
    <mergeCell ref="AC37:AH37"/>
    <mergeCell ref="AJ37:AL37"/>
    <mergeCell ref="AM37:AO37"/>
    <mergeCell ref="AP37:AR37"/>
    <mergeCell ref="AD38:AG38"/>
    <mergeCell ref="AC40:AH40"/>
    <mergeCell ref="AJ40:AN40"/>
    <mergeCell ref="AO40:AR40"/>
  </mergeCells>
  <phoneticPr fontId="2"/>
  <printOptions horizontalCentered="1" verticalCentered="1"/>
  <pageMargins left="0" right="8.0128205128205121E-3" top="0.74803149606299213" bottom="0.74803149606299213" header="0.31496062992125984" footer="0.31496062992125984"/>
  <pageSetup paperSize="9" scale="74" fitToHeight="0" orientation="landscape" horizontalDpi="4294967292" verticalDpi="4294967292" r:id="rId1"/>
  <headerFooter>
    <oddHeader xml:space="preserve">&amp;C
</oddHeader>
    <oddFooter xml:space="preserve">&amp;Cpremio gordo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メンズ</vt:lpstr>
      <vt:lpstr>レディース</vt:lpstr>
      <vt:lpstr>ユニセックス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朋子 山崎</dc:creator>
  <cp:lastModifiedBy>朋子 山崎</cp:lastModifiedBy>
  <dcterms:created xsi:type="dcterms:W3CDTF">2025-02-12T20:58:52Z</dcterms:created>
  <dcterms:modified xsi:type="dcterms:W3CDTF">2025-09-09T03:24:17Z</dcterms:modified>
</cp:coreProperties>
</file>